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2153\Desktop\県市町村振興課：22〆】公営企業に係る経営比較分析表（令和4年度決算）の分析等について（依頼）\"/>
    </mc:Choice>
  </mc:AlternateContent>
  <workbookProtection workbookAlgorithmName="SHA-512" workbookHashValue="F/p6lsFZpMopyfvKM16tTEgpU0FWhlbsxdUl5j+EPIaAGA2rsuQHN6DjKaGl1828zxpzKORYeRInhaaVNjsQKQ==" workbookSaltValue="p46VIiVp0KEUBCNFb8AT8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<sst xmlns="http://schemas.openxmlformats.org/spreadsheetml/2006/main" count="236" uniqueCount="117">
  <si>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</si>
  <si>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</si>
  <si>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</si>
  <si>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</si>
  <si>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</si>
  <si>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</si>
  <si>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</si>
  <si>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</si>
  <si>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</si>
  <si>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</si>
  <si>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</si>
  <si>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</si>
  <si>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</si>
  <si>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</si>
  <si>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</si>
  <si>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</si>
  <si>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</si>
  <si>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</si>
  <si>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</si>
  <si>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</si>
  <si>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</si>
  <si>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</si>
  <si>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</si>
  <si>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</si>
  <si>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</si>
  <si>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</si>
  <si>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</si>
  <si>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</si>
  <si>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</si>
  <si>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</si>
  <si>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</si>
  <si>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</si>
  <si>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</si>
  <si>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</si>
  <si>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</si>
  <si>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</si>
  <si>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</si>
  <si>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</si>
  <si>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</si>
  <si>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</si>
  <si>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</si>
  <si>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</si>
  <si>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</si>
  <si>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</si>
  <si>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</si>
  <si>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</si>
  <si>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</si>
  <si>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</si>
  <si>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</si>
  <si>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</si>
  <si>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</si>
  <si>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</si>
  <si>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</si>
  <si>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</si>
  <si>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</si>
  <si>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</si>
  <si>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</si>
  <si>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</si>
  <si>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</si>
  <si>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</si>
  <si>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</si>
  <si>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</si>
  <si>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</si>
  <si>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</si>
  <si>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</si>
  <si>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</si>
  <si>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</si>
  <si>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</si>
  <si>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</si>
  <si>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</si>
  <si>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</si>
  <si>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</si>
  <si>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</si>
  <si>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</si>
  <si>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</si>
  <si>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</si>
  <si>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</si>
  <si>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</si>
  <si>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</si>
  <si>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</si>
  <si>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</si>
  <si>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</si>
  <si>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</si>
  <si>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</si>
  <si>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</si>
  <si>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</si>
  <si>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</si>
  <si>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</si>
  <si>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</si>
  <si>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</si>
  <si>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</si>
  <si>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</si>
  <si>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</si>
  <si>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</si>
  <si>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</si>
  <si>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</si>
  <si>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</si>
  <si>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</si>
  <si>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</si>
  <si>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</si>
  <si>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</si>
  <si>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</si>
  <si>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</si>
  <si>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</si>
  <si>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</si>
  <si>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</si>
  <si>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</si>
  <si>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</si>
  <si>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</si>
  <si>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</si>
  <si>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</si>
  <si>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</si>
  <si>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</si>
  <si>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</si>
  <si>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・③流動比率について昨年度よりも減少しているが、流動負債における未払金の減少よりも流動資産における現金の減少幅のほうが大きかったことが主な要因である。
・⑤経費回収率について、下水道使用料の減少等があったものの、支出面における支払利息の減少等により、わずかに減少した。また、依然として100％を下回っており、一般会計繰入金等の使用料以外の収入で経費を賄っているのが現状である。
・⑥汚水処理原価について、前年度より1.52円増加しているが、年間有収水量が減少したことが主な要因である一方で、施設の老朽化に伴う維持管理費の増加も懸念されるので、引き続き経費の削減等効率的な経営に努めていく必要がある。
※⑦施設利用率が0％であるのは、奈良県流域下水道に接続することで終末処理を行っているためである。</t>
    <phoneticPr fontId="4"/>
  </si>
  <si>
    <t xml:space="preserve">・本事業は供用開始後27年を経過しているが、保有資産の大部分が管渠であり、耐用年数は50年を見込んでいるため現在老朽化の度合いは依然、低い状況にある。
・①有形固定資産減価償却率は令和4年度において平均値を上回ったが、依然、低い状況にある。また、今後も未普及解消のための施設整備を進めていく必要があることから、増加していく傾向にあると考えられる。
</t>
    <phoneticPr fontId="4"/>
  </si>
  <si>
    <t>・令和4年度は、有収水量の減少により、下水道使用料は減少しており、依然として一般会計繰入金等の使用料以外の収入に頼らざるを得ない状況である。
　本町下水道事業は整備の途上にあり、未普及地区の整備を行うことで、今後も下水道使用料を増収させる効果は期待できるものの、有収水量の減少や資産の増加に伴う減価償却費等の費用が増加することも見込まれるため厳しい経営状況が続くと予想される。
　今後も引き続き、効率的な整備による普及率の向上や供用開始後の未接続箇所への接続依頼等により使用料収入を増加させることで、特定環境保全公共下水道事業も含む本町下水道事業全体の経営基盤の強化を図っていく。</t>
    <rPh sb="26" eb="2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</si>
</sst>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E2-4FD7-83FF-BF0147AF44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65E2-4FD7-83FF-BF0147AF44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68-4D0E-A038-718C9A96CF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4C68-4D0E-A038-718C9A96CF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87.32</c:v>
                </c:pt>
                <c:pt idx="1">
                  <c:v>87.46</c:v>
                </c:pt>
                <c:pt idx="2">
                  <c:v>87.47</c:v>
                </c:pt>
                <c:pt idx="3">
                  <c:v>87.59</c:v>
                </c:pt>
                <c:pt idx="4">
                  <c:v>87.56</c:v>
                </c:pt>
              </c:numCache>
            </c:numRef>
          </c:val>
          <c:extLst>
            <c:ext xmlns:c16="http://schemas.microsoft.com/office/drawing/2014/chart" uri="{C3380CC4-5D6E-409C-BE32-E72D297353CC}">
              <c16:uniqueId val="{00000000-5B12-44D3-BBD0-751707EA5D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5B12-44D3-BBD0-751707EA5D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98.25</c:v>
                </c:pt>
                <c:pt idx="1">
                  <c:v>99.45</c:v>
                </c:pt>
                <c:pt idx="2">
                  <c:v>100.07</c:v>
                </c:pt>
                <c:pt idx="3">
                  <c:v>100.65</c:v>
                </c:pt>
                <c:pt idx="4">
                  <c:v>100.51</c:v>
                </c:pt>
              </c:numCache>
            </c:numRef>
          </c:val>
          <c:extLst>
            <c:ext xmlns:c16="http://schemas.microsoft.com/office/drawing/2014/chart" uri="{C3380CC4-5D6E-409C-BE32-E72D297353CC}">
              <c16:uniqueId val="{00000000-8010-4C4B-95A2-EF2471DD48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106.57</c:v>
                </c:pt>
                <c:pt idx="2">
                  <c:v>107.21</c:v>
                </c:pt>
                <c:pt idx="3">
                  <c:v>107.08</c:v>
                </c:pt>
                <c:pt idx="4">
                  <c:v>106.08</c:v>
                </c:pt>
              </c:numCache>
            </c:numRef>
          </c:val>
          <c:smooth val="0"/>
          <c:extLst>
            <c:ext xmlns:c16="http://schemas.microsoft.com/office/drawing/2014/chart" uri="{C3380CC4-5D6E-409C-BE32-E72D297353CC}">
              <c16:uniqueId val="{00000001-8010-4C4B-95A2-EF2471DD48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11.58</c:v>
                </c:pt>
                <c:pt idx="1">
                  <c:v>13.82</c:v>
                </c:pt>
                <c:pt idx="2">
                  <c:v>16.04</c:v>
                </c:pt>
                <c:pt idx="3">
                  <c:v>18.329999999999998</c:v>
                </c:pt>
                <c:pt idx="4">
                  <c:v>20.6</c:v>
                </c:pt>
              </c:numCache>
            </c:numRef>
          </c:val>
          <c:extLst>
            <c:ext xmlns:c16="http://schemas.microsoft.com/office/drawing/2014/chart" uri="{C3380CC4-5D6E-409C-BE32-E72D297353CC}">
              <c16:uniqueId val="{00000000-0CC8-4B77-991C-6B2BE2451B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15.85</c:v>
                </c:pt>
                <c:pt idx="2">
                  <c:v>12.7</c:v>
                </c:pt>
                <c:pt idx="3">
                  <c:v>14.65</c:v>
                </c:pt>
                <c:pt idx="4">
                  <c:v>16.11</c:v>
                </c:pt>
              </c:numCache>
            </c:numRef>
          </c:val>
          <c:smooth val="0"/>
          <c:extLst>
            <c:ext xmlns:c16="http://schemas.microsoft.com/office/drawing/2014/chart" uri="{C3380CC4-5D6E-409C-BE32-E72D297353CC}">
              <c16:uniqueId val="{00000001-0CC8-4B77-991C-6B2BE2451B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12-423E-8274-694E868FA5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C012-423E-8274-694E868FA5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D3-40C1-B35C-8C6D94970D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53.44</c:v>
                </c:pt>
                <c:pt idx="2">
                  <c:v>43.71</c:v>
                </c:pt>
                <c:pt idx="3">
                  <c:v>45.94</c:v>
                </c:pt>
                <c:pt idx="4">
                  <c:v>29.34</c:v>
                </c:pt>
              </c:numCache>
            </c:numRef>
          </c:val>
          <c:smooth val="0"/>
          <c:extLst>
            <c:ext xmlns:c16="http://schemas.microsoft.com/office/drawing/2014/chart" uri="{C3380CC4-5D6E-409C-BE32-E72D297353CC}">
              <c16:uniqueId val="{00000001-2ED3-40C1-B35C-8C6D94970D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56.6</c:v>
                </c:pt>
                <c:pt idx="1">
                  <c:v>45.3</c:v>
                </c:pt>
                <c:pt idx="2">
                  <c:v>42.99</c:v>
                </c:pt>
                <c:pt idx="3">
                  <c:v>38.04</c:v>
                </c:pt>
                <c:pt idx="4">
                  <c:v>37.659999999999997</c:v>
                </c:pt>
              </c:numCache>
            </c:numRef>
          </c:val>
          <c:extLst>
            <c:ext xmlns:c16="http://schemas.microsoft.com/office/drawing/2014/chart" uri="{C3380CC4-5D6E-409C-BE32-E72D297353CC}">
              <c16:uniqueId val="{00000000-EF90-4EE0-BC25-26D47CF696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47.03</c:v>
                </c:pt>
                <c:pt idx="2">
                  <c:v>40.67</c:v>
                </c:pt>
                <c:pt idx="3">
                  <c:v>47.7</c:v>
                </c:pt>
                <c:pt idx="4">
                  <c:v>50.59</c:v>
                </c:pt>
              </c:numCache>
            </c:numRef>
          </c:val>
          <c:smooth val="0"/>
          <c:extLst>
            <c:ext xmlns:c16="http://schemas.microsoft.com/office/drawing/2014/chart" uri="{C3380CC4-5D6E-409C-BE32-E72D297353CC}">
              <c16:uniqueId val="{00000001-EF90-4EE0-BC25-26D47CF696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1520.12</c:v>
                </c:pt>
                <c:pt idx="1">
                  <c:v>1522.67</c:v>
                </c:pt>
                <c:pt idx="2">
                  <c:v>1466.71</c:v>
                </c:pt>
                <c:pt idx="3">
                  <c:v>1291.3</c:v>
                </c:pt>
                <c:pt idx="4">
                  <c:v>1271.55</c:v>
                </c:pt>
              </c:numCache>
            </c:numRef>
          </c:val>
          <c:extLst>
            <c:ext xmlns:c16="http://schemas.microsoft.com/office/drawing/2014/chart" uri="{C3380CC4-5D6E-409C-BE32-E72D297353CC}">
              <c16:uniqueId val="{00000000-601D-4AC5-BF8E-3B0ECBE0CF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601D-4AC5-BF8E-3B0ECBE0CF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89.25</c:v>
                </c:pt>
                <c:pt idx="1">
                  <c:v>93.96</c:v>
                </c:pt>
                <c:pt idx="2">
                  <c:v>94.95</c:v>
                </c:pt>
                <c:pt idx="3">
                  <c:v>91.97</c:v>
                </c:pt>
                <c:pt idx="4">
                  <c:v>90.19</c:v>
                </c:pt>
              </c:numCache>
            </c:numRef>
          </c:val>
          <c:extLst>
            <c:ext xmlns:c16="http://schemas.microsoft.com/office/drawing/2014/chart" uri="{C3380CC4-5D6E-409C-BE32-E72D297353CC}">
              <c16:uniqueId val="{00000000-7D3B-42A1-82B8-D81DBFEAF7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7D3B-42A1-82B8-D81DBFEAF7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154.21</c:v>
                </c:pt>
                <c:pt idx="1">
                  <c:v>146.5</c:v>
                </c:pt>
                <c:pt idx="2">
                  <c:v>145.99</c:v>
                </c:pt>
                <c:pt idx="3">
                  <c:v>151.02000000000001</c:v>
                </c:pt>
                <c:pt idx="4">
                  <c:v>152.54</c:v>
                </c:pt>
              </c:numCache>
            </c:numRef>
          </c:val>
          <c:extLst>
            <c:ext xmlns:c16="http://schemas.microsoft.com/office/drawing/2014/chart" uri="{C3380CC4-5D6E-409C-BE32-E72D297353CC}">
              <c16:uniqueId val="{00000000-C1E6-4514-95CB-007C4DAC2F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C1E6-4514-95CB-007C4DAC2F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奈良県　大淀町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16438</v>
      </c>
      <c r="AM8" s="37"/>
      <c r="AN8" s="37"/>
      <c r="AO8" s="37"/>
      <c r="AP8" s="37"/>
      <c r="AQ8" s="37"/>
      <c r="AR8" s="37"/>
      <c r="AS8" s="37"/>
      <c r="AT8" s="38">
        <f>データ!T6</f>
        <v>38.1</v>
      </c>
      <c r="AU8" s="38"/>
      <c r="AV8" s="38"/>
      <c r="AW8" s="38"/>
      <c r="AX8" s="38"/>
      <c r="AY8" s="38"/>
      <c r="AZ8" s="38"/>
      <c r="BA8" s="38"/>
      <c r="BB8" s="38">
        <f>データ!U6</f>
        <v>431.44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60.31</v>
      </c>
      <c r="J10" s="38"/>
      <c r="K10" s="38"/>
      <c r="L10" s="38"/>
      <c r="M10" s="38"/>
      <c r="N10" s="38"/>
      <c r="O10" s="38"/>
      <c r="P10" s="38">
        <f>データ!P6</f>
        <v>87.32</v>
      </c>
      <c r="Q10" s="38"/>
      <c r="R10" s="38"/>
      <c r="S10" s="38"/>
      <c r="T10" s="38"/>
      <c r="U10" s="38"/>
      <c r="V10" s="38"/>
      <c r="W10" s="38">
        <f>データ!Q6</f>
        <v>82</v>
      </c>
      <c r="X10" s="38"/>
      <c r="Y10" s="38"/>
      <c r="Z10" s="38"/>
      <c r="AA10" s="38"/>
      <c r="AB10" s="38"/>
      <c r="AC10" s="38"/>
      <c r="AD10" s="37">
        <f>データ!R6</f>
        <v>2787</v>
      </c>
      <c r="AE10" s="37"/>
      <c r="AF10" s="37"/>
      <c r="AG10" s="37"/>
      <c r="AH10" s="37"/>
      <c r="AI10" s="37"/>
      <c r="AJ10" s="37"/>
      <c r="AK10" s="2"/>
      <c r="AL10" s="37">
        <f>データ!V6</f>
        <v>14289</v>
      </c>
      <c r="AM10" s="37"/>
      <c r="AN10" s="37"/>
      <c r="AO10" s="37"/>
      <c r="AP10" s="37"/>
      <c r="AQ10" s="37"/>
      <c r="AR10" s="37"/>
      <c r="AS10" s="37"/>
      <c r="AT10" s="38">
        <f>データ!W6</f>
        <v>4.68</v>
      </c>
      <c r="AU10" s="38"/>
      <c r="AV10" s="38"/>
      <c r="AW10" s="38"/>
      <c r="AX10" s="38"/>
      <c r="AY10" s="38"/>
      <c r="AZ10" s="38"/>
      <c r="BA10" s="38"/>
      <c r="BB10" s="38">
        <f>データ!X6</f>
        <v>3053.21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oSMH8DvyTNNWtEaJ1dma6RaeQnieBF64MnDA/PVgzFYyDDzqeAojX26w50cWH2s+HBhO3cDfm+MQvHv6SP1g==" saltValue="IODVbTku5erZybCBmHmQu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294420</v>
      </c>
      <c r="D6" s="19">
        <f t="shared" si="3"/>
        <v>46</v>
      </c>
      <c r="E6" s="19">
        <f t="shared" si="3"/>
        <v>17</v>
      </c>
      <c r="F6" s="19">
        <f t="shared" si="3"/>
        <v>1</v>
      </c>
      <c r="G6" s="19">
        <f t="shared" si="3"/>
        <v>0</v>
      </c>
      <c r="H6" s="19" t="str">
        <f t="shared" si="3"/>
        <v>奈良県　大淀町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60.31</v>
      </c>
      <c r="P6" s="20">
        <f t="shared" si="3"/>
        <v>87.32</v>
      </c>
      <c r="Q6" s="20">
        <f t="shared" si="3"/>
        <v>82</v>
      </c>
      <c r="R6" s="20">
        <f t="shared" si="3"/>
        <v>2787</v>
      </c>
      <c r="S6" s="20">
        <f t="shared" si="3"/>
        <v>16438</v>
      </c>
      <c r="T6" s="20">
        <f t="shared" si="3"/>
        <v>38.1</v>
      </c>
      <c r="U6" s="20">
        <f t="shared" si="3"/>
        <v>431.44</v>
      </c>
      <c r="V6" s="20">
        <f t="shared" si="3"/>
        <v>14289</v>
      </c>
      <c r="W6" s="20">
        <f t="shared" si="3"/>
        <v>4.68</v>
      </c>
      <c r="X6" s="20">
        <f t="shared" si="3"/>
        <v>3053.21</v>
      </c>
      <c r="Y6" s="21">
        <f>IF(Y7="",NA(),Y7)</f>
        <v>98.25</v>
      </c>
      <c r="Z6" s="21">
        <f t="shared" ref="Z6:AH6" si="4">IF(Z7="",NA(),Z7)</f>
        <v>99.45</v>
      </c>
      <c r="AA6" s="21">
        <f t="shared" si="4"/>
        <v>100.07</v>
      </c>
      <c r="AB6" s="21">
        <f t="shared" si="4"/>
        <v>100.65</v>
      </c>
      <c r="AC6" s="21">
        <f t="shared" si="4"/>
        <v>100.51</v>
      </c>
      <c r="AD6" s="21">
        <f t="shared" si="4"/>
        <v>104.14</v>
      </c>
      <c r="AE6" s="21">
        <f t="shared" si="4"/>
        <v>106.57</v>
      </c>
      <c r="AF6" s="21">
        <f t="shared" si="4"/>
        <v>107.21</v>
      </c>
      <c r="AG6" s="21">
        <f t="shared" si="4"/>
        <v>107.08</v>
      </c>
      <c r="AH6" s="21">
        <f t="shared" si="4"/>
        <v>106.08</v>
      </c>
      <c r="AI6" s="20" t="str">
        <f>IF(AI7="","",IF(AI7="-","【-】","【"&amp;SUBSTITUTE(TEXT(AI7,"#,##0.00"),"-","△")&amp;"】"))</f>
        <v>【106.11】</v>
      </c>
      <c r="AJ6" s="20">
        <f>IF(AJ7="",NA(),AJ7)</f>
        <v>0</v>
      </c>
      <c r="AK6" s="20">
        <f t="shared" ref="AK6:AS6" si="5">IF(AK7="",NA(),AK7)</f>
        <v>0</v>
      </c>
      <c r="AL6" s="20">
        <f t="shared" si="5"/>
        <v>0</v>
      </c>
      <c r="AM6" s="20">
        <f t="shared" si="5"/>
        <v>0</v>
      </c>
      <c r="AN6" s="20">
        <f t="shared" si="5"/>
        <v>0</v>
      </c>
      <c r="AO6" s="21">
        <f t="shared" si="5"/>
        <v>73.180000000000007</v>
      </c>
      <c r="AP6" s="21">
        <f t="shared" si="5"/>
        <v>53.44</v>
      </c>
      <c r="AQ6" s="21">
        <f t="shared" si="5"/>
        <v>43.71</v>
      </c>
      <c r="AR6" s="21">
        <f t="shared" si="5"/>
        <v>45.94</v>
      </c>
      <c r="AS6" s="21">
        <f t="shared" si="5"/>
        <v>29.34</v>
      </c>
      <c r="AT6" s="20" t="str">
        <f>IF(AT7="","",IF(AT7="-","【-】","【"&amp;SUBSTITUTE(TEXT(AT7,"#,##0.00"),"-","△")&amp;"】"))</f>
        <v>【3.15】</v>
      </c>
      <c r="AU6" s="21">
        <f>IF(AU7="",NA(),AU7)</f>
        <v>56.6</v>
      </c>
      <c r="AV6" s="21">
        <f t="shared" ref="AV6:BD6" si="6">IF(AV7="",NA(),AV7)</f>
        <v>45.3</v>
      </c>
      <c r="AW6" s="21">
        <f t="shared" si="6"/>
        <v>42.99</v>
      </c>
      <c r="AX6" s="21">
        <f t="shared" si="6"/>
        <v>38.04</v>
      </c>
      <c r="AY6" s="21">
        <f t="shared" si="6"/>
        <v>37.659999999999997</v>
      </c>
      <c r="AZ6" s="21">
        <f t="shared" si="6"/>
        <v>52.32</v>
      </c>
      <c r="BA6" s="21">
        <f t="shared" si="6"/>
        <v>47.03</v>
      </c>
      <c r="BB6" s="21">
        <f t="shared" si="6"/>
        <v>40.67</v>
      </c>
      <c r="BC6" s="21">
        <f t="shared" si="6"/>
        <v>47.7</v>
      </c>
      <c r="BD6" s="21">
        <f t="shared" si="6"/>
        <v>50.59</v>
      </c>
      <c r="BE6" s="20" t="str">
        <f>IF(BE7="","",IF(BE7="-","【-】","【"&amp;SUBSTITUTE(TEXT(BE7,"#,##0.00"),"-","△")&amp;"】"))</f>
        <v>【73.44】</v>
      </c>
      <c r="BF6" s="21">
        <f>IF(BF7="",NA(),BF7)</f>
        <v>1520.12</v>
      </c>
      <c r="BG6" s="21">
        <f t="shared" ref="BG6:BO6" si="7">IF(BG7="",NA(),BG7)</f>
        <v>1522.67</v>
      </c>
      <c r="BH6" s="21">
        <f t="shared" si="7"/>
        <v>1466.71</v>
      </c>
      <c r="BI6" s="21">
        <f t="shared" si="7"/>
        <v>1291.3</v>
      </c>
      <c r="BJ6" s="21">
        <f t="shared" si="7"/>
        <v>1271.55</v>
      </c>
      <c r="BK6" s="21">
        <f t="shared" si="7"/>
        <v>958.81</v>
      </c>
      <c r="BL6" s="21">
        <f t="shared" si="7"/>
        <v>1001.3</v>
      </c>
      <c r="BM6" s="21">
        <f t="shared" si="7"/>
        <v>1050.51</v>
      </c>
      <c r="BN6" s="21">
        <f t="shared" si="7"/>
        <v>1102.01</v>
      </c>
      <c r="BO6" s="21">
        <f t="shared" si="7"/>
        <v>987.36</v>
      </c>
      <c r="BP6" s="20" t="str">
        <f>IF(BP7="","",IF(BP7="-","【-】","【"&amp;SUBSTITUTE(TEXT(BP7,"#,##0.00"),"-","△")&amp;"】"))</f>
        <v>【652.82】</v>
      </c>
      <c r="BQ6" s="21">
        <f>IF(BQ7="",NA(),BQ7)</f>
        <v>89.25</v>
      </c>
      <c r="BR6" s="21">
        <f t="shared" ref="BR6:BZ6" si="8">IF(BR7="",NA(),BR7)</f>
        <v>93.96</v>
      </c>
      <c r="BS6" s="21">
        <f t="shared" si="8"/>
        <v>94.95</v>
      </c>
      <c r="BT6" s="21">
        <f t="shared" si="8"/>
        <v>91.97</v>
      </c>
      <c r="BU6" s="21">
        <f t="shared" si="8"/>
        <v>90.19</v>
      </c>
      <c r="BV6" s="21">
        <f t="shared" si="8"/>
        <v>82.88</v>
      </c>
      <c r="BW6" s="21">
        <f t="shared" si="8"/>
        <v>81.88</v>
      </c>
      <c r="BX6" s="21">
        <f t="shared" si="8"/>
        <v>82.65</v>
      </c>
      <c r="BY6" s="21">
        <f t="shared" si="8"/>
        <v>82.55</v>
      </c>
      <c r="BZ6" s="21">
        <f t="shared" si="8"/>
        <v>83.55</v>
      </c>
      <c r="CA6" s="20" t="str">
        <f>IF(CA7="","",IF(CA7="-","【-】","【"&amp;SUBSTITUTE(TEXT(CA7,"#,##0.00"),"-","△")&amp;"】"))</f>
        <v>【97.61】</v>
      </c>
      <c r="CB6" s="21">
        <f>IF(CB7="",NA(),CB7)</f>
        <v>154.21</v>
      </c>
      <c r="CC6" s="21">
        <f t="shared" ref="CC6:CK6" si="9">IF(CC7="",NA(),CC7)</f>
        <v>146.5</v>
      </c>
      <c r="CD6" s="21">
        <f t="shared" si="9"/>
        <v>145.99</v>
      </c>
      <c r="CE6" s="21">
        <f t="shared" si="9"/>
        <v>151.02000000000001</v>
      </c>
      <c r="CF6" s="21">
        <f t="shared" si="9"/>
        <v>152.54</v>
      </c>
      <c r="CG6" s="21">
        <f t="shared" si="9"/>
        <v>190.99</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48.95</v>
      </c>
      <c r="CW6" s="20" t="str">
        <f>IF(CW7="","",IF(CW7="-","【-】","【"&amp;SUBSTITUTE(TEXT(CW7,"#,##0.00"),"-","△")&amp;"】"))</f>
        <v>【59.10】</v>
      </c>
      <c r="CX6" s="21">
        <f>IF(CX7="",NA(),CX7)</f>
        <v>87.32</v>
      </c>
      <c r="CY6" s="21">
        <f t="shared" ref="CY6:DG6" si="11">IF(CY7="",NA(),CY7)</f>
        <v>87.46</v>
      </c>
      <c r="CZ6" s="21">
        <f t="shared" si="11"/>
        <v>87.47</v>
      </c>
      <c r="DA6" s="21">
        <f t="shared" si="11"/>
        <v>87.59</v>
      </c>
      <c r="DB6" s="21">
        <f t="shared" si="11"/>
        <v>87.56</v>
      </c>
      <c r="DC6" s="21">
        <f t="shared" si="11"/>
        <v>83.02</v>
      </c>
      <c r="DD6" s="21">
        <f t="shared" si="11"/>
        <v>82.55</v>
      </c>
      <c r="DE6" s="21">
        <f t="shared" si="11"/>
        <v>82.08</v>
      </c>
      <c r="DF6" s="21">
        <f t="shared" si="11"/>
        <v>81.34</v>
      </c>
      <c r="DG6" s="21">
        <f t="shared" si="11"/>
        <v>81.14</v>
      </c>
      <c r="DH6" s="20" t="str">
        <f>IF(DH7="","",IF(DH7="-","【-】","【"&amp;SUBSTITUTE(TEXT(DH7,"#,##0.00"),"-","△")&amp;"】"))</f>
        <v>【95.82】</v>
      </c>
      <c r="DI6" s="21">
        <f>IF(DI7="",NA(),DI7)</f>
        <v>11.58</v>
      </c>
      <c r="DJ6" s="21">
        <f t="shared" ref="DJ6:DR6" si="12">IF(DJ7="",NA(),DJ7)</f>
        <v>13.82</v>
      </c>
      <c r="DK6" s="21">
        <f t="shared" si="12"/>
        <v>16.04</v>
      </c>
      <c r="DL6" s="21">
        <f t="shared" si="12"/>
        <v>18.329999999999998</v>
      </c>
      <c r="DM6" s="21">
        <f t="shared" si="12"/>
        <v>20.6</v>
      </c>
      <c r="DN6" s="21">
        <f t="shared" si="12"/>
        <v>15.95</v>
      </c>
      <c r="DO6" s="21">
        <f t="shared" si="12"/>
        <v>15.85</v>
      </c>
      <c r="DP6" s="21">
        <f t="shared" si="12"/>
        <v>12.7</v>
      </c>
      <c r="DQ6" s="21">
        <f t="shared" si="12"/>
        <v>14.65</v>
      </c>
      <c r="DR6" s="21">
        <f t="shared" si="12"/>
        <v>16.11</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v>
      </c>
      <c r="EC6" s="21">
        <f t="shared" si="13"/>
        <v>0.17</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294420</v>
      </c>
      <c r="D7" s="23">
        <v>46</v>
      </c>
      <c r="E7" s="23">
        <v>17</v>
      </c>
      <c r="F7" s="23">
        <v>1</v>
      </c>
      <c r="G7" s="23">
        <v>0</v>
      </c>
      <c r="H7" s="23" t="s">
        <v>96</v>
      </c>
      <c r="I7" s="23" t="s">
        <v>97</v>
      </c>
      <c r="J7" s="23" t="s">
        <v>98</v>
      </c>
      <c r="K7" s="23" t="s">
        <v>99</v>
      </c>
      <c r="L7" s="23" t="s">
        <v>100</v>
      </c>
      <c r="M7" s="23" t="s">
        <v>101</v>
      </c>
      <c r="N7" s="24" t="s">
        <v>102</v>
      </c>
      <c r="O7" s="24">
        <v>60.31</v>
      </c>
      <c r="P7" s="24">
        <v>87.32</v>
      </c>
      <c r="Q7" s="24">
        <v>82</v>
      </c>
      <c r="R7" s="24">
        <v>2787</v>
      </c>
      <c r="S7" s="24">
        <v>16438</v>
      </c>
      <c r="T7" s="24">
        <v>38.1</v>
      </c>
      <c r="U7" s="24">
        <v>431.44</v>
      </c>
      <c r="V7" s="24">
        <v>14289</v>
      </c>
      <c r="W7" s="24">
        <v>4.68</v>
      </c>
      <c r="X7" s="24">
        <v>3053.21</v>
      </c>
      <c r="Y7" s="24">
        <v>98.25</v>
      </c>
      <c r="Z7" s="24">
        <v>99.45</v>
      </c>
      <c r="AA7" s="24">
        <v>100.07</v>
      </c>
      <c r="AB7" s="24">
        <v>100.65</v>
      </c>
      <c r="AC7" s="24">
        <v>100.51</v>
      </c>
      <c r="AD7" s="24">
        <v>104.14</v>
      </c>
      <c r="AE7" s="24">
        <v>106.57</v>
      </c>
      <c r="AF7" s="24">
        <v>107.21</v>
      </c>
      <c r="AG7" s="24">
        <v>107.08</v>
      </c>
      <c r="AH7" s="24">
        <v>106.08</v>
      </c>
      <c r="AI7" s="24">
        <v>106.11</v>
      </c>
      <c r="AJ7" s="24">
        <v>0</v>
      </c>
      <c r="AK7" s="24">
        <v>0</v>
      </c>
      <c r="AL7" s="24">
        <v>0</v>
      </c>
      <c r="AM7" s="24">
        <v>0</v>
      </c>
      <c r="AN7" s="24">
        <v>0</v>
      </c>
      <c r="AO7" s="24">
        <v>73.180000000000007</v>
      </c>
      <c r="AP7" s="24">
        <v>53.44</v>
      </c>
      <c r="AQ7" s="24">
        <v>43.71</v>
      </c>
      <c r="AR7" s="24">
        <v>45.94</v>
      </c>
      <c r="AS7" s="24">
        <v>29.34</v>
      </c>
      <c r="AT7" s="24">
        <v>3.15</v>
      </c>
      <c r="AU7" s="24">
        <v>56.6</v>
      </c>
      <c r="AV7" s="24">
        <v>45.3</v>
      </c>
      <c r="AW7" s="24">
        <v>42.99</v>
      </c>
      <c r="AX7" s="24">
        <v>38.04</v>
      </c>
      <c r="AY7" s="24">
        <v>37.659999999999997</v>
      </c>
      <c r="AZ7" s="24">
        <v>52.32</v>
      </c>
      <c r="BA7" s="24">
        <v>47.03</v>
      </c>
      <c r="BB7" s="24">
        <v>40.67</v>
      </c>
      <c r="BC7" s="24">
        <v>47.7</v>
      </c>
      <c r="BD7" s="24">
        <v>50.59</v>
      </c>
      <c r="BE7" s="24">
        <v>73.44</v>
      </c>
      <c r="BF7" s="24">
        <v>1520.12</v>
      </c>
      <c r="BG7" s="24">
        <v>1522.67</v>
      </c>
      <c r="BH7" s="24">
        <v>1466.71</v>
      </c>
      <c r="BI7" s="24">
        <v>1291.3</v>
      </c>
      <c r="BJ7" s="24">
        <v>1271.55</v>
      </c>
      <c r="BK7" s="24">
        <v>958.81</v>
      </c>
      <c r="BL7" s="24">
        <v>1001.3</v>
      </c>
      <c r="BM7" s="24">
        <v>1050.51</v>
      </c>
      <c r="BN7" s="24">
        <v>1102.01</v>
      </c>
      <c r="BO7" s="24">
        <v>987.36</v>
      </c>
      <c r="BP7" s="24">
        <v>652.82000000000005</v>
      </c>
      <c r="BQ7" s="24">
        <v>89.25</v>
      </c>
      <c r="BR7" s="24">
        <v>93.96</v>
      </c>
      <c r="BS7" s="24">
        <v>94.95</v>
      </c>
      <c r="BT7" s="24">
        <v>91.97</v>
      </c>
      <c r="BU7" s="24">
        <v>90.19</v>
      </c>
      <c r="BV7" s="24">
        <v>82.88</v>
      </c>
      <c r="BW7" s="24">
        <v>81.88</v>
      </c>
      <c r="BX7" s="24">
        <v>82.65</v>
      </c>
      <c r="BY7" s="24">
        <v>82.55</v>
      </c>
      <c r="BZ7" s="24">
        <v>83.55</v>
      </c>
      <c r="CA7" s="24">
        <v>97.61</v>
      </c>
      <c r="CB7" s="24">
        <v>154.21</v>
      </c>
      <c r="CC7" s="24">
        <v>146.5</v>
      </c>
      <c r="CD7" s="24">
        <v>145.99</v>
      </c>
      <c r="CE7" s="24">
        <v>151.02000000000001</v>
      </c>
      <c r="CF7" s="24">
        <v>152.54</v>
      </c>
      <c r="CG7" s="24">
        <v>190.99</v>
      </c>
      <c r="CH7" s="24">
        <v>187.55</v>
      </c>
      <c r="CI7" s="24">
        <v>186.3</v>
      </c>
      <c r="CJ7" s="24">
        <v>188.38</v>
      </c>
      <c r="CK7" s="24">
        <v>185.98</v>
      </c>
      <c r="CL7" s="24">
        <v>138.29</v>
      </c>
      <c r="CM7" s="24" t="s">
        <v>102</v>
      </c>
      <c r="CN7" s="24" t="s">
        <v>102</v>
      </c>
      <c r="CO7" s="24" t="s">
        <v>102</v>
      </c>
      <c r="CP7" s="24" t="s">
        <v>102</v>
      </c>
      <c r="CQ7" s="24" t="s">
        <v>102</v>
      </c>
      <c r="CR7" s="24">
        <v>52.58</v>
      </c>
      <c r="CS7" s="24">
        <v>50.94</v>
      </c>
      <c r="CT7" s="24">
        <v>50.53</v>
      </c>
      <c r="CU7" s="24">
        <v>51.42</v>
      </c>
      <c r="CV7" s="24">
        <v>48.95</v>
      </c>
      <c r="CW7" s="24">
        <v>59.1</v>
      </c>
      <c r="CX7" s="24">
        <v>87.32</v>
      </c>
      <c r="CY7" s="24">
        <v>87.46</v>
      </c>
      <c r="CZ7" s="24">
        <v>87.47</v>
      </c>
      <c r="DA7" s="24">
        <v>87.59</v>
      </c>
      <c r="DB7" s="24">
        <v>87.56</v>
      </c>
      <c r="DC7" s="24">
        <v>83.02</v>
      </c>
      <c r="DD7" s="24">
        <v>82.55</v>
      </c>
      <c r="DE7" s="24">
        <v>82.08</v>
      </c>
      <c r="DF7" s="24">
        <v>81.34</v>
      </c>
      <c r="DG7" s="24">
        <v>81.14</v>
      </c>
      <c r="DH7" s="24">
        <v>95.82</v>
      </c>
      <c r="DI7" s="24">
        <v>11.58</v>
      </c>
      <c r="DJ7" s="24">
        <v>13.82</v>
      </c>
      <c r="DK7" s="24">
        <v>16.04</v>
      </c>
      <c r="DL7" s="24">
        <v>18.329999999999998</v>
      </c>
      <c r="DM7" s="24">
        <v>20.6</v>
      </c>
      <c r="DN7" s="24">
        <v>15.95</v>
      </c>
      <c r="DO7" s="24">
        <v>15.85</v>
      </c>
      <c r="DP7" s="24">
        <v>12.7</v>
      </c>
      <c r="DQ7" s="24">
        <v>14.65</v>
      </c>
      <c r="DR7" s="24">
        <v>16.11</v>
      </c>
      <c r="DS7" s="24">
        <v>39.74</v>
      </c>
      <c r="DT7" s="24">
        <v>0</v>
      </c>
      <c r="DU7" s="24">
        <v>0</v>
      </c>
      <c r="DV7" s="24">
        <v>0</v>
      </c>
      <c r="DW7" s="24">
        <v>0</v>
      </c>
      <c r="DX7" s="24">
        <v>0</v>
      </c>
      <c r="DY7" s="24">
        <v>0</v>
      </c>
      <c r="DZ7" s="24">
        <v>0</v>
      </c>
      <c r="EA7" s="24">
        <v>0</v>
      </c>
      <c r="EB7" s="24">
        <v>0.1</v>
      </c>
      <c r="EC7" s="24">
        <v>0.17</v>
      </c>
      <c r="ED7" s="24">
        <v>7.62</v>
      </c>
      <c r="EE7" s="24">
        <v>0</v>
      </c>
      <c r="EF7" s="24">
        <v>0</v>
      </c>
      <c r="EG7" s="24">
        <v>0</v>
      </c>
      <c r="EH7" s="24">
        <v>0</v>
      </c>
      <c r="EI7" s="24">
        <v>0</v>
      </c>
      <c r="EJ7" s="24">
        <v>0.13</v>
      </c>
      <c r="EK7" s="24">
        <v>0.15</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OY032153</cp:lastModifiedBy>
  <cp:lastPrinted>2024-01-29T05:52:21Z</cp:lastPrinted>
  <dcterms:created xsi:type="dcterms:W3CDTF">2023-12-12T00:49:51Z</dcterms:created>
  <dcterms:modified xsi:type="dcterms:W3CDTF">2024-01-29T06:14:45Z</dcterms:modified>
  <cp:category/>
</cp:coreProperties>
</file>