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Y030003\Desktop\経営比較分析HP掲載データ\②下水\"/>
    </mc:Choice>
  </mc:AlternateContent>
  <workbookProtection workbookAlgorithmName="SHA-512" workbookHashValue="NSgpHNrZnJF60Cj3bdAuKPOzpWDPPqGQpKMQ83wkoXsF5inwWD/0Bp6pm6RKkC1Nu3BiUWamovWJVs2GJSkR1A==" workbookSaltValue="2vL2wRl+lWJlS30vAMeZ2w==" workbookSpinCount="100000" lockStructure="1"/>
  <bookViews>
    <workbookView xWindow="0" yWindow="0" windowWidth="20490" windowHeight="757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<sst xmlns="http://schemas.openxmlformats.org/spreadsheetml/2006/main" count="236" uniqueCount="117">
  <si>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</si>
  <si>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</si>
  <si>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</si>
  <si>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</si>
  <si>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</si>
  <si>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</si>
  <si>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</si>
  <si>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</si>
  <si>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</si>
  <si>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</si>
  <si>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</si>
  <si>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</si>
  <si>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</si>
  <si>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</si>
  <si>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</si>
  <si>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</si>
  <si>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</si>
  <si>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</si>
  <si>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</si>
  <si>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</si>
  <si>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</si>
  <si>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</si>
  <si>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</si>
  <si>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</si>
  <si>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</si>
  <si>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</si>
  <si>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</si>
  <si>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</si>
  <si>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</si>
  <si>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</si>
  <si>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</si>
  <si>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</si>
  <si>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</si>
  <si>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</si>
  <si>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</si>
  <si>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</si>
  <si>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</si>
  <si>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</si>
  <si>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</si>
  <si>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</si>
  <si>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</si>
  <si>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</si>
  <si>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</si>
  <si>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</si>
  <si>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</si>
  <si>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</si>
  <si>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</si>
  <si>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</si>
  <si>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</si>
  <si>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</si>
  <si>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</si>
  <si>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</si>
  <si>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</si>
  <si>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</si>
  <si>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</si>
  <si>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</si>
  <si>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</si>
  <si>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</si>
  <si>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</si>
  <si>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</si>
  <si>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</si>
  <si>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</si>
  <si>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</si>
  <si>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</si>
  <si>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</si>
  <si>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</si>
  <si>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</si>
  <si>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</si>
  <si>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</si>
  <si>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</si>
  <si>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</si>
  <si>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</si>
  <si>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</si>
  <si>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</si>
  <si>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</si>
  <si>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</si>
  <si>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</si>
  <si>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</si>
  <si>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</si>
  <si>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</si>
  <si>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</si>
  <si>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</si>
  <si>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</si>
  <si>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</si>
  <si>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</si>
  <si>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</si>
  <si>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</si>
  <si>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</si>
  <si>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</si>
  <si>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</si>
  <si>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</si>
  <si>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</si>
  <si>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</si>
  <si>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</si>
  <si>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</si>
  <si>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</si>
  <si>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大淀町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</si>
  <si>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</si>
  <si>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</si>
  <si>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</si>
  <si>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</si>
  <si>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</si>
  <si>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</si>
  <si>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</si>
  <si>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</si>
  <si>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</si>
  <si>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</si>
  <si>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</si>
  <si>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</si>
  <si>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</si>
  <si>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</si>
  <si>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</si>
  <si>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</si>
  <si>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</si>
  <si>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・令和３年度は、有収水量の減少により、下水道使用料は微減となっており、依然として一般会計繰入金等の使用料以外の収入に頼らざるを得ない状況である。
　本町下水道事業は整備の途上にあり、未普及地区の整備を行うことで、今後も下水道使用料を増収させる効果は期待できるものの、有収水量の減少や資産の増加に伴う減価償却費等の費用が増加することも見込まれるため厳しい経営状況が続くと予想される。
　今後も引き続き、効率的な整備による普及率の向上や供用開始後の未接続箇所への接続依頼等により使用料収入を増加させることで、特定環境保全公共下水道事業も含む本町下水道事業全体の経営基盤の強化を図っていく。</t>
    <rPh sb="121" eb="123">
      <t>コウカ</t>
    </rPh>
    <rPh sb="124" eb="126">
      <t>キタイ</t>
    </rPh>
    <rPh sb="133" eb="134">
      <t>ユウ</t>
    </rPh>
    <rPh sb="134" eb="135">
      <t>シュウ</t>
    </rPh>
    <rPh sb="135" eb="137">
      <t>スイリョウ</t>
    </rPh>
    <rPh sb="138" eb="140">
      <t>ゲンショウ</t>
    </rPh>
    <phoneticPr fontId="4"/>
  </si>
  <si>
    <r>
      <t>・本事業は供用開始後26年を経過しているが、保有資産の大部分が管渠であり、耐用年数は50年を見込んでいるため現在老朽化の度合いは平均値を上回ったが、依然、低い状況にある。</t>
    </r>
    <r>
      <rPr>
        <sz val="11"/>
        <color theme="1"/>
        <rFont val="ＭＳ ゴシック"/>
        <family val="3"/>
        <charset val="128"/>
      </rPr>
      <t xml:space="preserve">
・①有形固定資産減価償却率は令和3年度において平均値を上回ったが、依然、低い状況にある。また、今後も未普及解消のための施設整備を進めていく必要があることから、増加していく傾向にあると考えられる。
</t>
    </r>
    <rPh sb="100" eb="102">
      <t>レイワ</t>
    </rPh>
    <rPh sb="103" eb="104">
      <t>ネン</t>
    </rPh>
    <rPh sb="104" eb="105">
      <t>ド</t>
    </rPh>
    <rPh sb="109" eb="112">
      <t>ヘイキンチ</t>
    </rPh>
    <rPh sb="113" eb="115">
      <t>ウワマワ</t>
    </rPh>
    <rPh sb="119" eb="121">
      <t>イゼン</t>
    </rPh>
    <rPh sb="124" eb="126">
      <t>ジョウキョウ</t>
    </rPh>
    <phoneticPr fontId="4"/>
  </si>
  <si>
    <t>・③流動比率について昨年度よりも減少しているが、流動負債における未払金の減少よりも流動資産における現金の減少幅のほうが大きかったことが主な要因である。
・⑤経費回収率について、下水道使用料の減少等があったものの、支出面における支払利息の減少等により、わずかに減少した。また、依然として100％を下回っており、一般会計繰入金等の使用料以外の収入で経費を賄っているのが現状である。
・⑥汚水処理原価について、前年度より5.03円増加しているが、年間有収水量が減少したことが主な要因である一方で、施設の老朽化に伴う維持管理費の増加も懸念されるので、引き続き経費の削減等効率的な経営に努めていく必要がある。
※⑦施設利用率が0％であるのは、奈良県流域下水道に接続することで終末処理を行っているためである。</t>
    <rPh sb="2" eb="4">
      <t>リュウドウ</t>
    </rPh>
    <rPh sb="4" eb="6">
      <t>ヒリツ</t>
    </rPh>
    <rPh sb="10" eb="13">
      <t>サクネンド</t>
    </rPh>
    <rPh sb="16" eb="17">
      <t>ゲン</t>
    </rPh>
    <rPh sb="17" eb="18">
      <t>ショウ</t>
    </rPh>
    <rPh sb="24" eb="26">
      <t>リュウドウ</t>
    </rPh>
    <rPh sb="26" eb="28">
      <t>フサイ</t>
    </rPh>
    <rPh sb="32" eb="34">
      <t>ミハラ</t>
    </rPh>
    <rPh sb="34" eb="35">
      <t>キン</t>
    </rPh>
    <rPh sb="36" eb="37">
      <t>ゲン</t>
    </rPh>
    <rPh sb="37" eb="38">
      <t>ショウ</t>
    </rPh>
    <rPh sb="41" eb="43">
      <t>リュウドウ</t>
    </rPh>
    <rPh sb="43" eb="45">
      <t>シサン</t>
    </rPh>
    <rPh sb="49" eb="51">
      <t>ゲンキン</t>
    </rPh>
    <rPh sb="52" eb="53">
      <t>ゲン</t>
    </rPh>
    <rPh sb="53" eb="54">
      <t>ショウ</t>
    </rPh>
    <rPh sb="54" eb="55">
      <t>ハバ</t>
    </rPh>
    <rPh sb="59" eb="60">
      <t>オオ</t>
    </rPh>
    <rPh sb="67" eb="68">
      <t>オモ</t>
    </rPh>
    <rPh sb="69" eb="71">
      <t>ヨウイン</t>
    </rPh>
    <rPh sb="89" eb="92">
      <t>ゲスイドウ</t>
    </rPh>
    <rPh sb="92" eb="95">
      <t>シヨウリョウ</t>
    </rPh>
    <rPh sb="98" eb="99">
      <t>トウ</t>
    </rPh>
    <rPh sb="107" eb="109">
      <t>シシュツ</t>
    </rPh>
    <rPh sb="109" eb="110">
      <t>メン</t>
    </rPh>
    <rPh sb="114" eb="116">
      <t>シハライ</t>
    </rPh>
    <rPh sb="116" eb="118">
      <t>リソク</t>
    </rPh>
    <rPh sb="119" eb="121">
      <t>ゲンショウ</t>
    </rPh>
    <rPh sb="130" eb="131">
      <t>ゲン</t>
    </rPh>
    <rPh sb="131" eb="132">
      <t>ショウ</t>
    </rPh>
    <rPh sb="214" eb="216">
      <t>ゾウカ</t>
    </rPh>
    <rPh sb="222" eb="224">
      <t>ネンカン</t>
    </rPh>
    <rPh sb="224" eb="225">
      <t>ユウ</t>
    </rPh>
    <rPh sb="225" eb="226">
      <t>シュウ</t>
    </rPh>
    <rPh sb="226" eb="228">
      <t>スイリョウ</t>
    </rPh>
    <rPh sb="229" eb="230">
      <t>ゲン</t>
    </rPh>
    <rPh sb="230" eb="231">
      <t>ショウ</t>
    </rPh>
    <rPh sb="236" eb="237">
      <t>オモ</t>
    </rPh>
    <rPh sb="238" eb="240">
      <t>ヨウイン</t>
    </rPh>
    <rPh sb="243" eb="245">
      <t>イッポウ</t>
    </rPh>
    <rPh sb="247" eb="249">
      <t>シセツ</t>
    </rPh>
    <rPh sb="250" eb="253">
      <t>ロウキュウカ</t>
    </rPh>
    <rPh sb="254" eb="255">
      <t>トモナ</t>
    </rPh>
    <rPh sb="256" eb="258">
      <t>イジ</t>
    </rPh>
    <rPh sb="258" eb="261">
      <t>カンリヒ</t>
    </rPh>
    <rPh sb="262" eb="264">
      <t>ゾウカ</t>
    </rPh>
    <rPh sb="265" eb="267">
      <t>ケネン</t>
    </rPh>
    <rPh sb="273" eb="274">
      <t>ヒ</t>
    </rPh>
    <rPh sb="275" eb="276">
      <t>ツヅ</t>
    </rPh>
    <rPh sb="277" eb="279">
      <t>ケイヒ</t>
    </rPh>
    <rPh sb="280" eb="283">
      <t>サクゲントウ</t>
    </rPh>
    <rPh sb="283" eb="286">
      <t>コウリツテキ</t>
    </rPh>
    <rPh sb="287" eb="289">
      <t>ケイエイ</t>
    </rPh>
    <rPh sb="290" eb="291">
      <t>ツト</t>
    </rPh>
    <rPh sb="295" eb="29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</si>
</sst>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B54-4592-8E65-7A94471E598E}"/>
            </c:ext>
          </c:extLst>
        </c:ser>
        <c:dLbls>
          <c:showLegendKey val="0"/>
          <c:showVal val="0"/>
          <c:showCatName val="0"/>
          <c:showSerName val="0"/>
          <c:showPercent val="0"/>
          <c:showBubbleSize val="0"/>
        </c:dLbls>
        <c:gapWidth val="150"/>
        <c:axId val="240944840"/>
        <c:axId val="240945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0.13</c:v>
                </c:pt>
                <c:pt idx="2">
                  <c:v>0.15</c:v>
                </c:pt>
                <c:pt idx="3">
                  <c:v>1.65</c:v>
                </c:pt>
                <c:pt idx="4">
                  <c:v>0.14000000000000001</c:v>
                </c:pt>
              </c:numCache>
            </c:numRef>
          </c:val>
          <c:smooth val="0"/>
          <c:extLst xmlns:c16r2="http://schemas.microsoft.com/office/drawing/2015/06/chart">
            <c:ext xmlns:c16="http://schemas.microsoft.com/office/drawing/2014/chart" uri="{C3380CC4-5D6E-409C-BE32-E72D297353CC}">
              <c16:uniqueId val="{00000001-6B54-4592-8E65-7A94471E598E}"/>
            </c:ext>
          </c:extLst>
        </c:ser>
        <c:dLbls>
          <c:showLegendKey val="0"/>
          <c:showVal val="0"/>
          <c:showCatName val="0"/>
          <c:showSerName val="0"/>
          <c:showPercent val="0"/>
          <c:showBubbleSize val="0"/>
        </c:dLbls>
        <c:marker val="1"/>
        <c:smooth val="0"/>
        <c:axId val="240944840"/>
        <c:axId val="240945624"/>
      </c:lineChart>
      <c:dateAx>
        <c:axId val="240944840"/>
        <c:scaling>
          <c:orientation val="minMax"/>
        </c:scaling>
        <c:delete val="1"/>
        <c:axPos val="b"/>
        <c:numFmt formatCode="&quot;H&quot;yy" sourceLinked="1"/>
        <c:majorTickMark val="none"/>
        <c:minorTickMark val="none"/>
        <c:tickLblPos val="none"/>
        <c:crossAx val="240945624"/>
        <c:crosses val="autoZero"/>
        <c:auto val="1"/>
        <c:lblOffset val="100"/>
        <c:baseTimeUnit val="years"/>
      </c:dateAx>
      <c:valAx>
        <c:axId val="240945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944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734-4A09-8818-E9D1D597AA38}"/>
            </c:ext>
          </c:extLst>
        </c:ser>
        <c:dLbls>
          <c:showLegendKey val="0"/>
          <c:showVal val="0"/>
          <c:showCatName val="0"/>
          <c:showSerName val="0"/>
          <c:showPercent val="0"/>
          <c:showBubbleSize val="0"/>
        </c:dLbls>
        <c:gapWidth val="150"/>
        <c:axId val="272939048"/>
        <c:axId val="27293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52.58</c:v>
                </c:pt>
                <c:pt idx="2">
                  <c:v>50.94</c:v>
                </c:pt>
                <c:pt idx="3">
                  <c:v>50.53</c:v>
                </c:pt>
                <c:pt idx="4">
                  <c:v>51.42</c:v>
                </c:pt>
              </c:numCache>
            </c:numRef>
          </c:val>
          <c:smooth val="0"/>
          <c:extLst xmlns:c16r2="http://schemas.microsoft.com/office/drawing/2015/06/chart">
            <c:ext xmlns:c16="http://schemas.microsoft.com/office/drawing/2014/chart" uri="{C3380CC4-5D6E-409C-BE32-E72D297353CC}">
              <c16:uniqueId val="{00000001-F734-4A09-8818-E9D1D597AA38}"/>
            </c:ext>
          </c:extLst>
        </c:ser>
        <c:dLbls>
          <c:showLegendKey val="0"/>
          <c:showVal val="0"/>
          <c:showCatName val="0"/>
          <c:showSerName val="0"/>
          <c:showPercent val="0"/>
          <c:showBubbleSize val="0"/>
        </c:dLbls>
        <c:marker val="1"/>
        <c:smooth val="0"/>
        <c:axId val="272939048"/>
        <c:axId val="272939440"/>
      </c:lineChart>
      <c:dateAx>
        <c:axId val="272939048"/>
        <c:scaling>
          <c:orientation val="minMax"/>
        </c:scaling>
        <c:delete val="1"/>
        <c:axPos val="b"/>
        <c:numFmt formatCode="&quot;H&quot;yy" sourceLinked="1"/>
        <c:majorTickMark val="none"/>
        <c:minorTickMark val="none"/>
        <c:tickLblPos val="none"/>
        <c:crossAx val="272939440"/>
        <c:crosses val="autoZero"/>
        <c:auto val="1"/>
        <c:lblOffset val="100"/>
        <c:baseTimeUnit val="years"/>
      </c:dateAx>
      <c:valAx>
        <c:axId val="27293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939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87.07</c:v>
                </c:pt>
                <c:pt idx="1">
                  <c:v>87.32</c:v>
                </c:pt>
                <c:pt idx="2">
                  <c:v>87.46</c:v>
                </c:pt>
                <c:pt idx="3">
                  <c:v>87.47</c:v>
                </c:pt>
                <c:pt idx="4">
                  <c:v>87.59</c:v>
                </c:pt>
              </c:numCache>
            </c:numRef>
          </c:val>
          <c:extLst xmlns:c16r2="http://schemas.microsoft.com/office/drawing/2015/06/chart">
            <c:ext xmlns:c16="http://schemas.microsoft.com/office/drawing/2014/chart" uri="{C3380CC4-5D6E-409C-BE32-E72D297353CC}">
              <c16:uniqueId val="{00000000-8594-4D9F-AF80-7B34CE5FC94C}"/>
            </c:ext>
          </c:extLst>
        </c:ser>
        <c:dLbls>
          <c:showLegendKey val="0"/>
          <c:showVal val="0"/>
          <c:showCatName val="0"/>
          <c:showSerName val="0"/>
          <c:showPercent val="0"/>
          <c:showBubbleSize val="0"/>
        </c:dLbls>
        <c:gapWidth val="150"/>
        <c:axId val="272940616"/>
        <c:axId val="27294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83.02</c:v>
                </c:pt>
                <c:pt idx="2">
                  <c:v>82.55</c:v>
                </c:pt>
                <c:pt idx="3">
                  <c:v>82.08</c:v>
                </c:pt>
                <c:pt idx="4">
                  <c:v>81.34</c:v>
                </c:pt>
              </c:numCache>
            </c:numRef>
          </c:val>
          <c:smooth val="0"/>
          <c:extLst xmlns:c16r2="http://schemas.microsoft.com/office/drawing/2015/06/chart">
            <c:ext xmlns:c16="http://schemas.microsoft.com/office/drawing/2014/chart" uri="{C3380CC4-5D6E-409C-BE32-E72D297353CC}">
              <c16:uniqueId val="{00000001-8594-4D9F-AF80-7B34CE5FC94C}"/>
            </c:ext>
          </c:extLst>
        </c:ser>
        <c:dLbls>
          <c:showLegendKey val="0"/>
          <c:showVal val="0"/>
          <c:showCatName val="0"/>
          <c:showSerName val="0"/>
          <c:showPercent val="0"/>
          <c:showBubbleSize val="0"/>
        </c:dLbls>
        <c:marker val="1"/>
        <c:smooth val="0"/>
        <c:axId val="272940616"/>
        <c:axId val="272941008"/>
      </c:lineChart>
      <c:dateAx>
        <c:axId val="272940616"/>
        <c:scaling>
          <c:orientation val="minMax"/>
        </c:scaling>
        <c:delete val="1"/>
        <c:axPos val="b"/>
        <c:numFmt formatCode="&quot;H&quot;yy" sourceLinked="1"/>
        <c:majorTickMark val="none"/>
        <c:minorTickMark val="none"/>
        <c:tickLblPos val="none"/>
        <c:crossAx val="272941008"/>
        <c:crosses val="autoZero"/>
        <c:auto val="1"/>
        <c:lblOffset val="100"/>
        <c:baseTimeUnit val="years"/>
      </c:dateAx>
      <c:valAx>
        <c:axId val="27294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94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94.71</c:v>
                </c:pt>
                <c:pt idx="1">
                  <c:v>98.25</c:v>
                </c:pt>
                <c:pt idx="2">
                  <c:v>99.45</c:v>
                </c:pt>
                <c:pt idx="3">
                  <c:v>100.07</c:v>
                </c:pt>
                <c:pt idx="4">
                  <c:v>100.65</c:v>
                </c:pt>
              </c:numCache>
            </c:numRef>
          </c:val>
          <c:extLst xmlns:c16r2="http://schemas.microsoft.com/office/drawing/2015/06/chart">
            <c:ext xmlns:c16="http://schemas.microsoft.com/office/drawing/2014/chart" uri="{C3380CC4-5D6E-409C-BE32-E72D297353CC}">
              <c16:uniqueId val="{00000000-9C20-40A8-A8BD-455D4F0FCAAA}"/>
            </c:ext>
          </c:extLst>
        </c:ser>
        <c:dLbls>
          <c:showLegendKey val="0"/>
          <c:showVal val="0"/>
          <c:showCatName val="0"/>
          <c:showSerName val="0"/>
          <c:showPercent val="0"/>
          <c:showBubbleSize val="0"/>
        </c:dLbls>
        <c:gapWidth val="150"/>
        <c:axId val="240946800"/>
        <c:axId val="240947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108.11</c:v>
                </c:pt>
                <c:pt idx="1">
                  <c:v>104.14</c:v>
                </c:pt>
                <c:pt idx="2">
                  <c:v>106.57</c:v>
                </c:pt>
                <c:pt idx="3">
                  <c:v>107.21</c:v>
                </c:pt>
                <c:pt idx="4">
                  <c:v>107.08</c:v>
                </c:pt>
              </c:numCache>
            </c:numRef>
          </c:val>
          <c:smooth val="0"/>
          <c:extLst xmlns:c16r2="http://schemas.microsoft.com/office/drawing/2015/06/chart">
            <c:ext xmlns:c16="http://schemas.microsoft.com/office/drawing/2014/chart" uri="{C3380CC4-5D6E-409C-BE32-E72D297353CC}">
              <c16:uniqueId val="{00000001-9C20-40A8-A8BD-455D4F0FCAAA}"/>
            </c:ext>
          </c:extLst>
        </c:ser>
        <c:dLbls>
          <c:showLegendKey val="0"/>
          <c:showVal val="0"/>
          <c:showCatName val="0"/>
          <c:showSerName val="0"/>
          <c:showPercent val="0"/>
          <c:showBubbleSize val="0"/>
        </c:dLbls>
        <c:marker val="1"/>
        <c:smooth val="0"/>
        <c:axId val="240946800"/>
        <c:axId val="240947192"/>
      </c:lineChart>
      <c:dateAx>
        <c:axId val="240946800"/>
        <c:scaling>
          <c:orientation val="minMax"/>
        </c:scaling>
        <c:delete val="1"/>
        <c:axPos val="b"/>
        <c:numFmt formatCode="&quot;H&quot;yy" sourceLinked="1"/>
        <c:majorTickMark val="none"/>
        <c:minorTickMark val="none"/>
        <c:tickLblPos val="none"/>
        <c:crossAx val="240947192"/>
        <c:crosses val="autoZero"/>
        <c:auto val="1"/>
        <c:lblOffset val="100"/>
        <c:baseTimeUnit val="years"/>
      </c:dateAx>
      <c:valAx>
        <c:axId val="240947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94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9.34</c:v>
                </c:pt>
                <c:pt idx="1">
                  <c:v>11.58</c:v>
                </c:pt>
                <c:pt idx="2">
                  <c:v>13.82</c:v>
                </c:pt>
                <c:pt idx="3">
                  <c:v>16.04</c:v>
                </c:pt>
                <c:pt idx="4">
                  <c:v>18.329999999999998</c:v>
                </c:pt>
              </c:numCache>
            </c:numRef>
          </c:val>
          <c:extLst xmlns:c16r2="http://schemas.microsoft.com/office/drawing/2015/06/chart">
            <c:ext xmlns:c16="http://schemas.microsoft.com/office/drawing/2014/chart" uri="{C3380CC4-5D6E-409C-BE32-E72D297353CC}">
              <c16:uniqueId val="{00000000-A2DF-4FBD-8913-7D39017E08C2}"/>
            </c:ext>
          </c:extLst>
        </c:ser>
        <c:dLbls>
          <c:showLegendKey val="0"/>
          <c:showVal val="0"/>
          <c:showCatName val="0"/>
          <c:showSerName val="0"/>
          <c:showPercent val="0"/>
          <c:showBubbleSize val="0"/>
        </c:dLbls>
        <c:gapWidth val="150"/>
        <c:axId val="268706256"/>
        <c:axId val="268706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21.16</c:v>
                </c:pt>
                <c:pt idx="1">
                  <c:v>15.95</c:v>
                </c:pt>
                <c:pt idx="2">
                  <c:v>15.85</c:v>
                </c:pt>
                <c:pt idx="3">
                  <c:v>12.7</c:v>
                </c:pt>
                <c:pt idx="4">
                  <c:v>14.65</c:v>
                </c:pt>
              </c:numCache>
            </c:numRef>
          </c:val>
          <c:smooth val="0"/>
          <c:extLst xmlns:c16r2="http://schemas.microsoft.com/office/drawing/2015/06/chart">
            <c:ext xmlns:c16="http://schemas.microsoft.com/office/drawing/2014/chart" uri="{C3380CC4-5D6E-409C-BE32-E72D297353CC}">
              <c16:uniqueId val="{00000001-A2DF-4FBD-8913-7D39017E08C2}"/>
            </c:ext>
          </c:extLst>
        </c:ser>
        <c:dLbls>
          <c:showLegendKey val="0"/>
          <c:showVal val="0"/>
          <c:showCatName val="0"/>
          <c:showSerName val="0"/>
          <c:showPercent val="0"/>
          <c:showBubbleSize val="0"/>
        </c:dLbls>
        <c:marker val="1"/>
        <c:smooth val="0"/>
        <c:axId val="268706256"/>
        <c:axId val="268706648"/>
      </c:lineChart>
      <c:dateAx>
        <c:axId val="268706256"/>
        <c:scaling>
          <c:orientation val="minMax"/>
        </c:scaling>
        <c:delete val="1"/>
        <c:axPos val="b"/>
        <c:numFmt formatCode="&quot;H&quot;yy" sourceLinked="1"/>
        <c:majorTickMark val="none"/>
        <c:minorTickMark val="none"/>
        <c:tickLblPos val="none"/>
        <c:crossAx val="268706648"/>
        <c:crosses val="autoZero"/>
        <c:auto val="1"/>
        <c:lblOffset val="100"/>
        <c:baseTimeUnit val="years"/>
      </c:dateAx>
      <c:valAx>
        <c:axId val="268706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70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FE3-4F1F-9EA1-5D650B8A2F46}"/>
            </c:ext>
          </c:extLst>
        </c:ser>
        <c:dLbls>
          <c:showLegendKey val="0"/>
          <c:showVal val="0"/>
          <c:showCatName val="0"/>
          <c:showSerName val="0"/>
          <c:showPercent val="0"/>
          <c:showBubbleSize val="0"/>
        </c:dLbls>
        <c:gapWidth val="150"/>
        <c:axId val="268707824"/>
        <c:axId val="268708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c:v>
                </c:pt>
              </c:numCache>
            </c:numRef>
          </c:val>
          <c:smooth val="0"/>
          <c:extLst xmlns:c16r2="http://schemas.microsoft.com/office/drawing/2015/06/chart">
            <c:ext xmlns:c16="http://schemas.microsoft.com/office/drawing/2014/chart" uri="{C3380CC4-5D6E-409C-BE32-E72D297353CC}">
              <c16:uniqueId val="{00000001-5FE3-4F1F-9EA1-5D650B8A2F46}"/>
            </c:ext>
          </c:extLst>
        </c:ser>
        <c:dLbls>
          <c:showLegendKey val="0"/>
          <c:showVal val="0"/>
          <c:showCatName val="0"/>
          <c:showSerName val="0"/>
          <c:showPercent val="0"/>
          <c:showBubbleSize val="0"/>
        </c:dLbls>
        <c:marker val="1"/>
        <c:smooth val="0"/>
        <c:axId val="268707824"/>
        <c:axId val="268708216"/>
      </c:lineChart>
      <c:dateAx>
        <c:axId val="268707824"/>
        <c:scaling>
          <c:orientation val="minMax"/>
        </c:scaling>
        <c:delete val="1"/>
        <c:axPos val="b"/>
        <c:numFmt formatCode="&quot;H&quot;yy" sourceLinked="1"/>
        <c:majorTickMark val="none"/>
        <c:minorTickMark val="none"/>
        <c:tickLblPos val="none"/>
        <c:crossAx val="268708216"/>
        <c:crosses val="autoZero"/>
        <c:auto val="1"/>
        <c:lblOffset val="100"/>
        <c:baseTimeUnit val="years"/>
      </c:dateAx>
      <c:valAx>
        <c:axId val="268708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70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0CF-4DA6-A1E5-AB2E19CC54B3}"/>
            </c:ext>
          </c:extLst>
        </c:ser>
        <c:dLbls>
          <c:showLegendKey val="0"/>
          <c:showVal val="0"/>
          <c:showCatName val="0"/>
          <c:showSerName val="0"/>
          <c:showPercent val="0"/>
          <c:showBubbleSize val="0"/>
        </c:dLbls>
        <c:gapWidth val="150"/>
        <c:axId val="272893992"/>
        <c:axId val="27289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86.54</c:v>
                </c:pt>
                <c:pt idx="1">
                  <c:v>73.180000000000007</c:v>
                </c:pt>
                <c:pt idx="2">
                  <c:v>53.44</c:v>
                </c:pt>
                <c:pt idx="3">
                  <c:v>43.71</c:v>
                </c:pt>
                <c:pt idx="4">
                  <c:v>45.94</c:v>
                </c:pt>
              </c:numCache>
            </c:numRef>
          </c:val>
          <c:smooth val="0"/>
          <c:extLst xmlns:c16r2="http://schemas.microsoft.com/office/drawing/2015/06/chart">
            <c:ext xmlns:c16="http://schemas.microsoft.com/office/drawing/2014/chart" uri="{C3380CC4-5D6E-409C-BE32-E72D297353CC}">
              <c16:uniqueId val="{00000001-B0CF-4DA6-A1E5-AB2E19CC54B3}"/>
            </c:ext>
          </c:extLst>
        </c:ser>
        <c:dLbls>
          <c:showLegendKey val="0"/>
          <c:showVal val="0"/>
          <c:showCatName val="0"/>
          <c:showSerName val="0"/>
          <c:showPercent val="0"/>
          <c:showBubbleSize val="0"/>
        </c:dLbls>
        <c:marker val="1"/>
        <c:smooth val="0"/>
        <c:axId val="272893992"/>
        <c:axId val="272894384"/>
      </c:lineChart>
      <c:dateAx>
        <c:axId val="272893992"/>
        <c:scaling>
          <c:orientation val="minMax"/>
        </c:scaling>
        <c:delete val="1"/>
        <c:axPos val="b"/>
        <c:numFmt formatCode="&quot;H&quot;yy" sourceLinked="1"/>
        <c:majorTickMark val="none"/>
        <c:minorTickMark val="none"/>
        <c:tickLblPos val="none"/>
        <c:crossAx val="272894384"/>
        <c:crosses val="autoZero"/>
        <c:auto val="1"/>
        <c:lblOffset val="100"/>
        <c:baseTimeUnit val="years"/>
      </c:dateAx>
      <c:valAx>
        <c:axId val="27289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89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65.83</c:v>
                </c:pt>
                <c:pt idx="1">
                  <c:v>56.6</c:v>
                </c:pt>
                <c:pt idx="2">
                  <c:v>45.3</c:v>
                </c:pt>
                <c:pt idx="3">
                  <c:v>42.99</c:v>
                </c:pt>
                <c:pt idx="4">
                  <c:v>38.04</c:v>
                </c:pt>
              </c:numCache>
            </c:numRef>
          </c:val>
          <c:extLst xmlns:c16r2="http://schemas.microsoft.com/office/drawing/2015/06/chart">
            <c:ext xmlns:c16="http://schemas.microsoft.com/office/drawing/2014/chart" uri="{C3380CC4-5D6E-409C-BE32-E72D297353CC}">
              <c16:uniqueId val="{00000000-FA63-47AF-9E32-ECAE5231FFC9}"/>
            </c:ext>
          </c:extLst>
        </c:ser>
        <c:dLbls>
          <c:showLegendKey val="0"/>
          <c:showVal val="0"/>
          <c:showCatName val="0"/>
          <c:showSerName val="0"/>
          <c:showPercent val="0"/>
          <c:showBubbleSize val="0"/>
        </c:dLbls>
        <c:gapWidth val="150"/>
        <c:axId val="272895560"/>
        <c:axId val="27289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62.25</c:v>
                </c:pt>
                <c:pt idx="1">
                  <c:v>52.32</c:v>
                </c:pt>
                <c:pt idx="2">
                  <c:v>47.03</c:v>
                </c:pt>
                <c:pt idx="3">
                  <c:v>40.67</c:v>
                </c:pt>
                <c:pt idx="4">
                  <c:v>47.7</c:v>
                </c:pt>
              </c:numCache>
            </c:numRef>
          </c:val>
          <c:smooth val="0"/>
          <c:extLst xmlns:c16r2="http://schemas.microsoft.com/office/drawing/2015/06/chart">
            <c:ext xmlns:c16="http://schemas.microsoft.com/office/drawing/2014/chart" uri="{C3380CC4-5D6E-409C-BE32-E72D297353CC}">
              <c16:uniqueId val="{00000001-FA63-47AF-9E32-ECAE5231FFC9}"/>
            </c:ext>
          </c:extLst>
        </c:ser>
        <c:dLbls>
          <c:showLegendKey val="0"/>
          <c:showVal val="0"/>
          <c:showCatName val="0"/>
          <c:showSerName val="0"/>
          <c:showPercent val="0"/>
          <c:showBubbleSize val="0"/>
        </c:dLbls>
        <c:marker val="1"/>
        <c:smooth val="0"/>
        <c:axId val="272895560"/>
        <c:axId val="272895952"/>
      </c:lineChart>
      <c:dateAx>
        <c:axId val="272895560"/>
        <c:scaling>
          <c:orientation val="minMax"/>
        </c:scaling>
        <c:delete val="1"/>
        <c:axPos val="b"/>
        <c:numFmt formatCode="&quot;H&quot;yy" sourceLinked="1"/>
        <c:majorTickMark val="none"/>
        <c:minorTickMark val="none"/>
        <c:tickLblPos val="none"/>
        <c:crossAx val="272895952"/>
        <c:crosses val="autoZero"/>
        <c:auto val="1"/>
        <c:lblOffset val="100"/>
        <c:baseTimeUnit val="years"/>
      </c:dateAx>
      <c:valAx>
        <c:axId val="27289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89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1459.51</c:v>
                </c:pt>
                <c:pt idx="1">
                  <c:v>1520.12</c:v>
                </c:pt>
                <c:pt idx="2">
                  <c:v>1522.67</c:v>
                </c:pt>
                <c:pt idx="3">
                  <c:v>1466.71</c:v>
                </c:pt>
                <c:pt idx="4">
                  <c:v>1291.3</c:v>
                </c:pt>
              </c:numCache>
            </c:numRef>
          </c:val>
          <c:extLst xmlns:c16r2="http://schemas.microsoft.com/office/drawing/2015/06/chart">
            <c:ext xmlns:c16="http://schemas.microsoft.com/office/drawing/2014/chart" uri="{C3380CC4-5D6E-409C-BE32-E72D297353CC}">
              <c16:uniqueId val="{00000000-414E-4612-814B-8255D3BD09FB}"/>
            </c:ext>
          </c:extLst>
        </c:ser>
        <c:dLbls>
          <c:showLegendKey val="0"/>
          <c:showVal val="0"/>
          <c:showCatName val="0"/>
          <c:showSerName val="0"/>
          <c:showPercent val="0"/>
          <c:showBubbleSize val="0"/>
        </c:dLbls>
        <c:gapWidth val="150"/>
        <c:axId val="272897128"/>
        <c:axId val="27289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958.81</c:v>
                </c:pt>
                <c:pt idx="2">
                  <c:v>1001.3</c:v>
                </c:pt>
                <c:pt idx="3">
                  <c:v>1050.51</c:v>
                </c:pt>
                <c:pt idx="4">
                  <c:v>1102.01</c:v>
                </c:pt>
              </c:numCache>
            </c:numRef>
          </c:val>
          <c:smooth val="0"/>
          <c:extLst xmlns:c16r2="http://schemas.microsoft.com/office/drawing/2015/06/chart">
            <c:ext xmlns:c16="http://schemas.microsoft.com/office/drawing/2014/chart" uri="{C3380CC4-5D6E-409C-BE32-E72D297353CC}">
              <c16:uniqueId val="{00000001-414E-4612-814B-8255D3BD09FB}"/>
            </c:ext>
          </c:extLst>
        </c:ser>
        <c:dLbls>
          <c:showLegendKey val="0"/>
          <c:showVal val="0"/>
          <c:showCatName val="0"/>
          <c:showSerName val="0"/>
          <c:showPercent val="0"/>
          <c:showBubbleSize val="0"/>
        </c:dLbls>
        <c:marker val="1"/>
        <c:smooth val="0"/>
        <c:axId val="272897128"/>
        <c:axId val="272897520"/>
      </c:lineChart>
      <c:dateAx>
        <c:axId val="272897128"/>
        <c:scaling>
          <c:orientation val="minMax"/>
        </c:scaling>
        <c:delete val="1"/>
        <c:axPos val="b"/>
        <c:numFmt formatCode="&quot;H&quot;yy" sourceLinked="1"/>
        <c:majorTickMark val="none"/>
        <c:minorTickMark val="none"/>
        <c:tickLblPos val="none"/>
        <c:crossAx val="272897520"/>
        <c:crosses val="autoZero"/>
        <c:auto val="1"/>
        <c:lblOffset val="100"/>
        <c:baseTimeUnit val="years"/>
      </c:dateAx>
      <c:valAx>
        <c:axId val="27289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89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89.35</c:v>
                </c:pt>
                <c:pt idx="1">
                  <c:v>89.25</c:v>
                </c:pt>
                <c:pt idx="2">
                  <c:v>93.96</c:v>
                </c:pt>
                <c:pt idx="3">
                  <c:v>94.95</c:v>
                </c:pt>
                <c:pt idx="4">
                  <c:v>91.97</c:v>
                </c:pt>
              </c:numCache>
            </c:numRef>
          </c:val>
          <c:extLst xmlns:c16r2="http://schemas.microsoft.com/office/drawing/2015/06/chart">
            <c:ext xmlns:c16="http://schemas.microsoft.com/office/drawing/2014/chart" uri="{C3380CC4-5D6E-409C-BE32-E72D297353CC}">
              <c16:uniqueId val="{00000000-B2E8-4187-9180-0CE8B314B307}"/>
            </c:ext>
          </c:extLst>
        </c:ser>
        <c:dLbls>
          <c:showLegendKey val="0"/>
          <c:showVal val="0"/>
          <c:showCatName val="0"/>
          <c:showSerName val="0"/>
          <c:showPercent val="0"/>
          <c:showBubbleSize val="0"/>
        </c:dLbls>
        <c:gapWidth val="150"/>
        <c:axId val="270220448"/>
        <c:axId val="270220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82.88</c:v>
                </c:pt>
                <c:pt idx="2">
                  <c:v>81.88</c:v>
                </c:pt>
                <c:pt idx="3">
                  <c:v>82.65</c:v>
                </c:pt>
                <c:pt idx="4">
                  <c:v>82.55</c:v>
                </c:pt>
              </c:numCache>
            </c:numRef>
          </c:val>
          <c:smooth val="0"/>
          <c:extLst xmlns:c16r2="http://schemas.microsoft.com/office/drawing/2015/06/chart">
            <c:ext xmlns:c16="http://schemas.microsoft.com/office/drawing/2014/chart" uri="{C3380CC4-5D6E-409C-BE32-E72D297353CC}">
              <c16:uniqueId val="{00000001-B2E8-4187-9180-0CE8B314B307}"/>
            </c:ext>
          </c:extLst>
        </c:ser>
        <c:dLbls>
          <c:showLegendKey val="0"/>
          <c:showVal val="0"/>
          <c:showCatName val="0"/>
          <c:showSerName val="0"/>
          <c:showPercent val="0"/>
          <c:showBubbleSize val="0"/>
        </c:dLbls>
        <c:marker val="1"/>
        <c:smooth val="0"/>
        <c:axId val="270220448"/>
        <c:axId val="270220840"/>
      </c:lineChart>
      <c:dateAx>
        <c:axId val="270220448"/>
        <c:scaling>
          <c:orientation val="minMax"/>
        </c:scaling>
        <c:delete val="1"/>
        <c:axPos val="b"/>
        <c:numFmt formatCode="&quot;H&quot;yy" sourceLinked="1"/>
        <c:majorTickMark val="none"/>
        <c:minorTickMark val="none"/>
        <c:tickLblPos val="none"/>
        <c:crossAx val="270220840"/>
        <c:crosses val="autoZero"/>
        <c:auto val="1"/>
        <c:lblOffset val="100"/>
        <c:baseTimeUnit val="years"/>
      </c:dateAx>
      <c:valAx>
        <c:axId val="27022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22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153.58000000000001</c:v>
                </c:pt>
                <c:pt idx="1">
                  <c:v>154.21</c:v>
                </c:pt>
                <c:pt idx="2">
                  <c:v>146.5</c:v>
                </c:pt>
                <c:pt idx="3">
                  <c:v>145.99</c:v>
                </c:pt>
                <c:pt idx="4">
                  <c:v>151.02000000000001</c:v>
                </c:pt>
              </c:numCache>
            </c:numRef>
          </c:val>
          <c:extLst xmlns:c16r2="http://schemas.microsoft.com/office/drawing/2015/06/chart">
            <c:ext xmlns:c16="http://schemas.microsoft.com/office/drawing/2014/chart" uri="{C3380CC4-5D6E-409C-BE32-E72D297353CC}">
              <c16:uniqueId val="{00000000-4877-4FC1-8F8A-6C141E8925A5}"/>
            </c:ext>
          </c:extLst>
        </c:ser>
        <c:dLbls>
          <c:showLegendKey val="0"/>
          <c:showVal val="0"/>
          <c:showCatName val="0"/>
          <c:showSerName val="0"/>
          <c:showPercent val="0"/>
          <c:showBubbleSize val="0"/>
        </c:dLbls>
        <c:gapWidth val="150"/>
        <c:axId val="270222016"/>
        <c:axId val="270222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190.99</c:v>
                </c:pt>
                <c:pt idx="2">
                  <c:v>187.55</c:v>
                </c:pt>
                <c:pt idx="3">
                  <c:v>186.3</c:v>
                </c:pt>
                <c:pt idx="4">
                  <c:v>188.38</c:v>
                </c:pt>
              </c:numCache>
            </c:numRef>
          </c:val>
          <c:smooth val="0"/>
          <c:extLst xmlns:c16r2="http://schemas.microsoft.com/office/drawing/2015/06/chart">
            <c:ext xmlns:c16="http://schemas.microsoft.com/office/drawing/2014/chart" uri="{C3380CC4-5D6E-409C-BE32-E72D297353CC}">
              <c16:uniqueId val="{00000001-4877-4FC1-8F8A-6C141E8925A5}"/>
            </c:ext>
          </c:extLst>
        </c:ser>
        <c:dLbls>
          <c:showLegendKey val="0"/>
          <c:showVal val="0"/>
          <c:showCatName val="0"/>
          <c:showSerName val="0"/>
          <c:showPercent val="0"/>
          <c:showBubbleSize val="0"/>
        </c:dLbls>
        <c:marker val="1"/>
        <c:smooth val="0"/>
        <c:axId val="270222016"/>
        <c:axId val="270222408"/>
      </c:lineChart>
      <c:dateAx>
        <c:axId val="270222016"/>
        <c:scaling>
          <c:orientation val="minMax"/>
        </c:scaling>
        <c:delete val="1"/>
        <c:axPos val="b"/>
        <c:numFmt formatCode="&quot;H&quot;yy" sourceLinked="1"/>
        <c:majorTickMark val="none"/>
        <c:minorTickMark val="none"/>
        <c:tickLblPos val="none"/>
        <c:crossAx val="270222408"/>
        <c:crosses val="autoZero"/>
        <c:auto val="1"/>
        <c:lblOffset val="100"/>
        <c:baseTimeUnit val="years"/>
      </c:dateAx>
      <c:valAx>
        <c:axId val="270222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22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5" zoomScaleNormal="100" workbookViewId="0">
      <selection activeCell="BK18" sqref="BK1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奈良県　大淀町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45">
        <f>データ!S6</f>
        <v>16770</v>
      </c>
      <c r="AM8" s="45"/>
      <c r="AN8" s="45"/>
      <c r="AO8" s="45"/>
      <c r="AP8" s="45"/>
      <c r="AQ8" s="45"/>
      <c r="AR8" s="45"/>
      <c r="AS8" s="45"/>
      <c r="AT8" s="46">
        <f>データ!T6</f>
        <v>38.1</v>
      </c>
      <c r="AU8" s="46"/>
      <c r="AV8" s="46"/>
      <c r="AW8" s="46"/>
      <c r="AX8" s="46"/>
      <c r="AY8" s="46"/>
      <c r="AZ8" s="46"/>
      <c r="BA8" s="46"/>
      <c r="BB8" s="46">
        <f>データ!U6</f>
        <v>440.16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59.86</v>
      </c>
      <c r="J10" s="46"/>
      <c r="K10" s="46"/>
      <c r="L10" s="46"/>
      <c r="M10" s="46"/>
      <c r="N10" s="46"/>
      <c r="O10" s="46"/>
      <c r="P10" s="46">
        <f>データ!P6</f>
        <v>87.38</v>
      </c>
      <c r="Q10" s="46"/>
      <c r="R10" s="46"/>
      <c r="S10" s="46"/>
      <c r="T10" s="46"/>
      <c r="U10" s="46"/>
      <c r="V10" s="46"/>
      <c r="W10" s="46">
        <f>データ!Q6</f>
        <v>82</v>
      </c>
      <c r="X10" s="46"/>
      <c r="Y10" s="46"/>
      <c r="Z10" s="46"/>
      <c r="AA10" s="46"/>
      <c r="AB10" s="46"/>
      <c r="AC10" s="46"/>
      <c r="AD10" s="45">
        <f>データ!R6</f>
        <v>2787</v>
      </c>
      <c r="AE10" s="45"/>
      <c r="AF10" s="45"/>
      <c r="AG10" s="45"/>
      <c r="AH10" s="45"/>
      <c r="AI10" s="45"/>
      <c r="AJ10" s="45"/>
      <c r="AK10" s="2"/>
      <c r="AL10" s="45">
        <f>データ!V6</f>
        <v>14541</v>
      </c>
      <c r="AM10" s="45"/>
      <c r="AN10" s="45"/>
      <c r="AO10" s="45"/>
      <c r="AP10" s="45"/>
      <c r="AQ10" s="45"/>
      <c r="AR10" s="45"/>
      <c r="AS10" s="45"/>
      <c r="AT10" s="46">
        <f>データ!W6</f>
        <v>4.67</v>
      </c>
      <c r="AU10" s="46"/>
      <c r="AV10" s="46"/>
      <c r="AW10" s="46"/>
      <c r="AX10" s="46"/>
      <c r="AY10" s="46"/>
      <c r="AZ10" s="46"/>
      <c r="BA10" s="46"/>
      <c r="BB10" s="46">
        <f>データ!X6</f>
        <v>3113.7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59B7uoM6kVjHo7N/T/SMiWIdPgpun/V7w7WgV0gmXWSWwW9f5SRiS6IWx5qhlAMSA7/jY4ES0oVwZHLZFckgaQ==" saltValue="nbnPM9qbHZUjOyZdBeOZR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294420</v>
      </c>
      <c r="D6" s="19">
        <f t="shared" si="3"/>
        <v>46</v>
      </c>
      <c r="E6" s="19">
        <f t="shared" si="3"/>
        <v>17</v>
      </c>
      <c r="F6" s="19">
        <f t="shared" si="3"/>
        <v>1</v>
      </c>
      <c r="G6" s="19">
        <f t="shared" si="3"/>
        <v>0</v>
      </c>
      <c r="H6" s="19" t="str">
        <f t="shared" si="3"/>
        <v>奈良県　大淀町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59.86</v>
      </c>
      <c r="P6" s="20">
        <f t="shared" si="3"/>
        <v>87.38</v>
      </c>
      <c r="Q6" s="20">
        <f t="shared" si="3"/>
        <v>82</v>
      </c>
      <c r="R6" s="20">
        <f t="shared" si="3"/>
        <v>2787</v>
      </c>
      <c r="S6" s="20">
        <f t="shared" si="3"/>
        <v>16770</v>
      </c>
      <c r="T6" s="20">
        <f t="shared" si="3"/>
        <v>38.1</v>
      </c>
      <c r="U6" s="20">
        <f t="shared" si="3"/>
        <v>440.16</v>
      </c>
      <c r="V6" s="20">
        <f t="shared" si="3"/>
        <v>14541</v>
      </c>
      <c r="W6" s="20">
        <f t="shared" si="3"/>
        <v>4.67</v>
      </c>
      <c r="X6" s="20">
        <f t="shared" si="3"/>
        <v>3113.7</v>
      </c>
      <c r="Y6" s="21">
        <f>IF(Y7="",NA(),Y7)</f>
        <v>94.71</v>
      </c>
      <c r="Z6" s="21">
        <f t="shared" ref="Z6:AH6" si="4">IF(Z7="",NA(),Z7)</f>
        <v>98.25</v>
      </c>
      <c r="AA6" s="21">
        <f t="shared" si="4"/>
        <v>99.45</v>
      </c>
      <c r="AB6" s="21">
        <f t="shared" si="4"/>
        <v>100.07</v>
      </c>
      <c r="AC6" s="21">
        <f t="shared" si="4"/>
        <v>100.65</v>
      </c>
      <c r="AD6" s="21">
        <f t="shared" si="4"/>
        <v>108.11</v>
      </c>
      <c r="AE6" s="21">
        <f t="shared" si="4"/>
        <v>104.14</v>
      </c>
      <c r="AF6" s="21">
        <f t="shared" si="4"/>
        <v>106.57</v>
      </c>
      <c r="AG6" s="21">
        <f t="shared" si="4"/>
        <v>107.21</v>
      </c>
      <c r="AH6" s="21">
        <f t="shared" si="4"/>
        <v>107.08</v>
      </c>
      <c r="AI6" s="20" t="str">
        <f>IF(AI7="","",IF(AI7="-","【-】","【"&amp;SUBSTITUTE(TEXT(AI7,"#,##0.00"),"-","△")&amp;"】"))</f>
        <v>【107.02】</v>
      </c>
      <c r="AJ6" s="20">
        <f>IF(AJ7="",NA(),AJ7)</f>
        <v>0</v>
      </c>
      <c r="AK6" s="20">
        <f t="shared" ref="AK6:AS6" si="5">IF(AK7="",NA(),AK7)</f>
        <v>0</v>
      </c>
      <c r="AL6" s="20">
        <f t="shared" si="5"/>
        <v>0</v>
      </c>
      <c r="AM6" s="20">
        <f t="shared" si="5"/>
        <v>0</v>
      </c>
      <c r="AN6" s="20">
        <f t="shared" si="5"/>
        <v>0</v>
      </c>
      <c r="AO6" s="21">
        <f t="shared" si="5"/>
        <v>86.54</v>
      </c>
      <c r="AP6" s="21">
        <f t="shared" si="5"/>
        <v>73.180000000000007</v>
      </c>
      <c r="AQ6" s="21">
        <f t="shared" si="5"/>
        <v>53.44</v>
      </c>
      <c r="AR6" s="21">
        <f t="shared" si="5"/>
        <v>43.71</v>
      </c>
      <c r="AS6" s="21">
        <f t="shared" si="5"/>
        <v>45.94</v>
      </c>
      <c r="AT6" s="20" t="str">
        <f>IF(AT7="","",IF(AT7="-","【-】","【"&amp;SUBSTITUTE(TEXT(AT7,"#,##0.00"),"-","△")&amp;"】"))</f>
        <v>【3.09】</v>
      </c>
      <c r="AU6" s="21">
        <f>IF(AU7="",NA(),AU7)</f>
        <v>65.83</v>
      </c>
      <c r="AV6" s="21">
        <f t="shared" ref="AV6:BD6" si="6">IF(AV7="",NA(),AV7)</f>
        <v>56.6</v>
      </c>
      <c r="AW6" s="21">
        <f t="shared" si="6"/>
        <v>45.3</v>
      </c>
      <c r="AX6" s="21">
        <f t="shared" si="6"/>
        <v>42.99</v>
      </c>
      <c r="AY6" s="21">
        <f t="shared" si="6"/>
        <v>38.04</v>
      </c>
      <c r="AZ6" s="21">
        <f t="shared" si="6"/>
        <v>62.25</v>
      </c>
      <c r="BA6" s="21">
        <f t="shared" si="6"/>
        <v>52.32</v>
      </c>
      <c r="BB6" s="21">
        <f t="shared" si="6"/>
        <v>47.03</v>
      </c>
      <c r="BC6" s="21">
        <f t="shared" si="6"/>
        <v>40.67</v>
      </c>
      <c r="BD6" s="21">
        <f t="shared" si="6"/>
        <v>47.7</v>
      </c>
      <c r="BE6" s="20" t="str">
        <f>IF(BE7="","",IF(BE7="-","【-】","【"&amp;SUBSTITUTE(TEXT(BE7,"#,##0.00"),"-","△")&amp;"】"))</f>
        <v>【71.39】</v>
      </c>
      <c r="BF6" s="21">
        <f>IF(BF7="",NA(),BF7)</f>
        <v>1459.51</v>
      </c>
      <c r="BG6" s="21">
        <f t="shared" ref="BG6:BO6" si="7">IF(BG7="",NA(),BG7)</f>
        <v>1520.12</v>
      </c>
      <c r="BH6" s="21">
        <f t="shared" si="7"/>
        <v>1522.67</v>
      </c>
      <c r="BI6" s="21">
        <f t="shared" si="7"/>
        <v>1466.71</v>
      </c>
      <c r="BJ6" s="21">
        <f t="shared" si="7"/>
        <v>1291.3</v>
      </c>
      <c r="BK6" s="21">
        <f t="shared" si="7"/>
        <v>966.33</v>
      </c>
      <c r="BL6" s="21">
        <f t="shared" si="7"/>
        <v>958.81</v>
      </c>
      <c r="BM6" s="21">
        <f t="shared" si="7"/>
        <v>1001.3</v>
      </c>
      <c r="BN6" s="21">
        <f t="shared" si="7"/>
        <v>1050.51</v>
      </c>
      <c r="BO6" s="21">
        <f t="shared" si="7"/>
        <v>1102.01</v>
      </c>
      <c r="BP6" s="20" t="str">
        <f>IF(BP7="","",IF(BP7="-","【-】","【"&amp;SUBSTITUTE(TEXT(BP7,"#,##0.00"),"-","△")&amp;"】"))</f>
        <v>【669.11】</v>
      </c>
      <c r="BQ6" s="21">
        <f>IF(BQ7="",NA(),BQ7)</f>
        <v>89.35</v>
      </c>
      <c r="BR6" s="21">
        <f t="shared" ref="BR6:BZ6" si="8">IF(BR7="",NA(),BR7)</f>
        <v>89.25</v>
      </c>
      <c r="BS6" s="21">
        <f t="shared" si="8"/>
        <v>93.96</v>
      </c>
      <c r="BT6" s="21">
        <f t="shared" si="8"/>
        <v>94.95</v>
      </c>
      <c r="BU6" s="21">
        <f t="shared" si="8"/>
        <v>91.97</v>
      </c>
      <c r="BV6" s="21">
        <f t="shared" si="8"/>
        <v>81.739999999999995</v>
      </c>
      <c r="BW6" s="21">
        <f t="shared" si="8"/>
        <v>82.88</v>
      </c>
      <c r="BX6" s="21">
        <f t="shared" si="8"/>
        <v>81.88</v>
      </c>
      <c r="BY6" s="21">
        <f t="shared" si="8"/>
        <v>82.65</v>
      </c>
      <c r="BZ6" s="21">
        <f t="shared" si="8"/>
        <v>82.55</v>
      </c>
      <c r="CA6" s="20" t="str">
        <f>IF(CA7="","",IF(CA7="-","【-】","【"&amp;SUBSTITUTE(TEXT(CA7,"#,##0.00"),"-","△")&amp;"】"))</f>
        <v>【99.73】</v>
      </c>
      <c r="CB6" s="21">
        <f>IF(CB7="",NA(),CB7)</f>
        <v>153.58000000000001</v>
      </c>
      <c r="CC6" s="21">
        <f t="shared" ref="CC6:CK6" si="9">IF(CC7="",NA(),CC7)</f>
        <v>154.21</v>
      </c>
      <c r="CD6" s="21">
        <f t="shared" si="9"/>
        <v>146.5</v>
      </c>
      <c r="CE6" s="21">
        <f t="shared" si="9"/>
        <v>145.99</v>
      </c>
      <c r="CF6" s="21">
        <f t="shared" si="9"/>
        <v>151.02000000000001</v>
      </c>
      <c r="CG6" s="21">
        <f t="shared" si="9"/>
        <v>194.31</v>
      </c>
      <c r="CH6" s="21">
        <f t="shared" si="9"/>
        <v>190.99</v>
      </c>
      <c r="CI6" s="21">
        <f t="shared" si="9"/>
        <v>187.55</v>
      </c>
      <c r="CJ6" s="21">
        <f t="shared" si="9"/>
        <v>186.3</v>
      </c>
      <c r="CK6" s="21">
        <f t="shared" si="9"/>
        <v>188.38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53.5</v>
      </c>
      <c r="CS6" s="21">
        <f t="shared" si="10"/>
        <v>52.58</v>
      </c>
      <c r="CT6" s="21">
        <f t="shared" si="10"/>
        <v>50.94</v>
      </c>
      <c r="CU6" s="21">
        <f t="shared" si="10"/>
        <v>50.53</v>
      </c>
      <c r="CV6" s="21">
        <f t="shared" si="10"/>
        <v>51.42</v>
      </c>
      <c r="CW6" s="20" t="str">
        <f>IF(CW7="","",IF(CW7="-","【-】","【"&amp;SUBSTITUTE(TEXT(CW7,"#,##0.00"),"-","△")&amp;"】"))</f>
        <v>【59.99】</v>
      </c>
      <c r="CX6" s="21">
        <f>IF(CX7="",NA(),CX7)</f>
        <v>87.07</v>
      </c>
      <c r="CY6" s="21">
        <f t="shared" ref="CY6:DG6" si="11">IF(CY7="",NA(),CY7)</f>
        <v>87.32</v>
      </c>
      <c r="CZ6" s="21">
        <f t="shared" si="11"/>
        <v>87.46</v>
      </c>
      <c r="DA6" s="21">
        <f t="shared" si="11"/>
        <v>87.47</v>
      </c>
      <c r="DB6" s="21">
        <f t="shared" si="11"/>
        <v>87.59</v>
      </c>
      <c r="DC6" s="21">
        <f t="shared" si="11"/>
        <v>83.51</v>
      </c>
      <c r="DD6" s="21">
        <f t="shared" si="11"/>
        <v>83.02</v>
      </c>
      <c r="DE6" s="21">
        <f t="shared" si="11"/>
        <v>82.55</v>
      </c>
      <c r="DF6" s="21">
        <f t="shared" si="11"/>
        <v>82.08</v>
      </c>
      <c r="DG6" s="21">
        <f t="shared" si="11"/>
        <v>81.34</v>
      </c>
      <c r="DH6" s="20" t="str">
        <f>IF(DH7="","",IF(DH7="-","【-】","【"&amp;SUBSTITUTE(TEXT(DH7,"#,##0.00"),"-","△")&amp;"】"))</f>
        <v>【95.72】</v>
      </c>
      <c r="DI6" s="21">
        <f>IF(DI7="",NA(),DI7)</f>
        <v>9.34</v>
      </c>
      <c r="DJ6" s="21">
        <f t="shared" ref="DJ6:DR6" si="12">IF(DJ7="",NA(),DJ7)</f>
        <v>11.58</v>
      </c>
      <c r="DK6" s="21">
        <f t="shared" si="12"/>
        <v>13.82</v>
      </c>
      <c r="DL6" s="21">
        <f t="shared" si="12"/>
        <v>16.04</v>
      </c>
      <c r="DM6" s="21">
        <f t="shared" si="12"/>
        <v>18.329999999999998</v>
      </c>
      <c r="DN6" s="21">
        <f t="shared" si="12"/>
        <v>21.16</v>
      </c>
      <c r="DO6" s="21">
        <f t="shared" si="12"/>
        <v>15.95</v>
      </c>
      <c r="DP6" s="21">
        <f t="shared" si="12"/>
        <v>15.85</v>
      </c>
      <c r="DQ6" s="21">
        <f t="shared" si="12"/>
        <v>12.7</v>
      </c>
      <c r="DR6" s="21">
        <f t="shared" si="12"/>
        <v>14.65</v>
      </c>
      <c r="DS6" s="20" t="str">
        <f>IF(DS7="","",IF(DS7="-","【-】","【"&amp;SUBSTITUTE(TEXT(DS7,"#,##0.00"),"-","△")&amp;"】"))</f>
        <v>【38.17】</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v>
      </c>
      <c r="ED6" s="20" t="str">
        <f>IF(ED7="","",IF(ED7="-","【-】","【"&amp;SUBSTITUTE(TEXT(ED7,"#,##0.00"),"-","△")&amp;"】"))</f>
        <v>【6.54】</v>
      </c>
      <c r="EE6" s="20">
        <f>IF(EE7="",NA(),EE7)</f>
        <v>0</v>
      </c>
      <c r="EF6" s="20">
        <f t="shared" ref="EF6:EN6" si="14">IF(EF7="",NA(),EF7)</f>
        <v>0</v>
      </c>
      <c r="EG6" s="20">
        <f t="shared" si="14"/>
        <v>0</v>
      </c>
      <c r="EH6" s="20">
        <f t="shared" si="14"/>
        <v>0</v>
      </c>
      <c r="EI6" s="20">
        <f t="shared" si="14"/>
        <v>0</v>
      </c>
      <c r="EJ6" s="21">
        <f t="shared" si="14"/>
        <v>0.16</v>
      </c>
      <c r="EK6" s="21">
        <f t="shared" si="14"/>
        <v>0.13</v>
      </c>
      <c r="EL6" s="21">
        <f t="shared" si="14"/>
        <v>0.15</v>
      </c>
      <c r="EM6" s="21">
        <f t="shared" si="14"/>
        <v>1.65</v>
      </c>
      <c r="EN6" s="21">
        <f t="shared" si="14"/>
        <v>0.14000000000000001</v>
      </c>
      <c r="EO6" s="20" t="str">
        <f>IF(EO7="","",IF(EO7="-","【-】","【"&amp;SUBSTITUTE(TEXT(EO7,"#,##0.00"),"-","△")&amp;"】"))</f>
        <v>【0.24】</v>
      </c>
    </row>
    <row r="7" spans="1:148" s="22" customFormat="1" x14ac:dyDescent="0.15">
      <c r="A7" s="14"/>
      <c r="B7" s="23">
        <v>2021</v>
      </c>
      <c r="C7" s="23">
        <v>294420</v>
      </c>
      <c r="D7" s="23">
        <v>46</v>
      </c>
      <c r="E7" s="23">
        <v>17</v>
      </c>
      <c r="F7" s="23">
        <v>1</v>
      </c>
      <c r="G7" s="23">
        <v>0</v>
      </c>
      <c r="H7" s="23" t="s">
        <v>96</v>
      </c>
      <c r="I7" s="23" t="s">
        <v>97</v>
      </c>
      <c r="J7" s="23" t="s">
        <v>98</v>
      </c>
      <c r="K7" s="23" t="s">
        <v>99</v>
      </c>
      <c r="L7" s="23" t="s">
        <v>100</v>
      </c>
      <c r="M7" s="23" t="s">
        <v>101</v>
      </c>
      <c r="N7" s="24" t="s">
        <v>102</v>
      </c>
      <c r="O7" s="24">
        <v>59.86</v>
      </c>
      <c r="P7" s="24">
        <v>87.38</v>
      </c>
      <c r="Q7" s="24">
        <v>82</v>
      </c>
      <c r="R7" s="24">
        <v>2787</v>
      </c>
      <c r="S7" s="24">
        <v>16770</v>
      </c>
      <c r="T7" s="24">
        <v>38.1</v>
      </c>
      <c r="U7" s="24">
        <v>440.16</v>
      </c>
      <c r="V7" s="24">
        <v>14541</v>
      </c>
      <c r="W7" s="24">
        <v>4.67</v>
      </c>
      <c r="X7" s="24">
        <v>3113.7</v>
      </c>
      <c r="Y7" s="24">
        <v>94.71</v>
      </c>
      <c r="Z7" s="24">
        <v>98.25</v>
      </c>
      <c r="AA7" s="24">
        <v>99.45</v>
      </c>
      <c r="AB7" s="24">
        <v>100.07</v>
      </c>
      <c r="AC7" s="24">
        <v>100.65</v>
      </c>
      <c r="AD7" s="24">
        <v>108.11</v>
      </c>
      <c r="AE7" s="24">
        <v>104.14</v>
      </c>
      <c r="AF7" s="24">
        <v>106.57</v>
      </c>
      <c r="AG7" s="24">
        <v>107.21</v>
      </c>
      <c r="AH7" s="24">
        <v>107.08</v>
      </c>
      <c r="AI7" s="24">
        <v>107.02</v>
      </c>
      <c r="AJ7" s="24">
        <v>0</v>
      </c>
      <c r="AK7" s="24">
        <v>0</v>
      </c>
      <c r="AL7" s="24">
        <v>0</v>
      </c>
      <c r="AM7" s="24">
        <v>0</v>
      </c>
      <c r="AN7" s="24">
        <v>0</v>
      </c>
      <c r="AO7" s="24">
        <v>86.54</v>
      </c>
      <c r="AP7" s="24">
        <v>73.180000000000007</v>
      </c>
      <c r="AQ7" s="24">
        <v>53.44</v>
      </c>
      <c r="AR7" s="24">
        <v>43.71</v>
      </c>
      <c r="AS7" s="24">
        <v>45.94</v>
      </c>
      <c r="AT7" s="24">
        <v>3.09</v>
      </c>
      <c r="AU7" s="24">
        <v>65.83</v>
      </c>
      <c r="AV7" s="24">
        <v>56.6</v>
      </c>
      <c r="AW7" s="24">
        <v>45.3</v>
      </c>
      <c r="AX7" s="24">
        <v>42.99</v>
      </c>
      <c r="AY7" s="24">
        <v>38.04</v>
      </c>
      <c r="AZ7" s="24">
        <v>62.25</v>
      </c>
      <c r="BA7" s="24">
        <v>52.32</v>
      </c>
      <c r="BB7" s="24">
        <v>47.03</v>
      </c>
      <c r="BC7" s="24">
        <v>40.67</v>
      </c>
      <c r="BD7" s="24">
        <v>47.7</v>
      </c>
      <c r="BE7" s="24">
        <v>71.39</v>
      </c>
      <c r="BF7" s="24">
        <v>1459.51</v>
      </c>
      <c r="BG7" s="24">
        <v>1520.12</v>
      </c>
      <c r="BH7" s="24">
        <v>1522.67</v>
      </c>
      <c r="BI7" s="24">
        <v>1466.71</v>
      </c>
      <c r="BJ7" s="24">
        <v>1291.3</v>
      </c>
      <c r="BK7" s="24">
        <v>966.33</v>
      </c>
      <c r="BL7" s="24">
        <v>958.81</v>
      </c>
      <c r="BM7" s="24">
        <v>1001.3</v>
      </c>
      <c r="BN7" s="24">
        <v>1050.51</v>
      </c>
      <c r="BO7" s="24">
        <v>1102.01</v>
      </c>
      <c r="BP7" s="24">
        <v>669.11</v>
      </c>
      <c r="BQ7" s="24">
        <v>89.35</v>
      </c>
      <c r="BR7" s="24">
        <v>89.25</v>
      </c>
      <c r="BS7" s="24">
        <v>93.96</v>
      </c>
      <c r="BT7" s="24">
        <v>94.95</v>
      </c>
      <c r="BU7" s="24">
        <v>91.97</v>
      </c>
      <c r="BV7" s="24">
        <v>81.739999999999995</v>
      </c>
      <c r="BW7" s="24">
        <v>82.88</v>
      </c>
      <c r="BX7" s="24">
        <v>81.88</v>
      </c>
      <c r="BY7" s="24">
        <v>82.65</v>
      </c>
      <c r="BZ7" s="24">
        <v>82.55</v>
      </c>
      <c r="CA7" s="24">
        <v>99.73</v>
      </c>
      <c r="CB7" s="24">
        <v>153.58000000000001</v>
      </c>
      <c r="CC7" s="24">
        <v>154.21</v>
      </c>
      <c r="CD7" s="24">
        <v>146.5</v>
      </c>
      <c r="CE7" s="24">
        <v>145.99</v>
      </c>
      <c r="CF7" s="24">
        <v>151.02000000000001</v>
      </c>
      <c r="CG7" s="24">
        <v>194.31</v>
      </c>
      <c r="CH7" s="24">
        <v>190.99</v>
      </c>
      <c r="CI7" s="24">
        <v>187.55</v>
      </c>
      <c r="CJ7" s="24">
        <v>186.3</v>
      </c>
      <c r="CK7" s="24">
        <v>188.38</v>
      </c>
      <c r="CL7" s="24">
        <v>134.97999999999999</v>
      </c>
      <c r="CM7" s="24" t="s">
        <v>102</v>
      </c>
      <c r="CN7" s="24" t="s">
        <v>102</v>
      </c>
      <c r="CO7" s="24" t="s">
        <v>102</v>
      </c>
      <c r="CP7" s="24" t="s">
        <v>102</v>
      </c>
      <c r="CQ7" s="24" t="s">
        <v>102</v>
      </c>
      <c r="CR7" s="24">
        <v>53.5</v>
      </c>
      <c r="CS7" s="24">
        <v>52.58</v>
      </c>
      <c r="CT7" s="24">
        <v>50.94</v>
      </c>
      <c r="CU7" s="24">
        <v>50.53</v>
      </c>
      <c r="CV7" s="24">
        <v>51.42</v>
      </c>
      <c r="CW7" s="24">
        <v>59.99</v>
      </c>
      <c r="CX7" s="24">
        <v>87.07</v>
      </c>
      <c r="CY7" s="24">
        <v>87.32</v>
      </c>
      <c r="CZ7" s="24">
        <v>87.46</v>
      </c>
      <c r="DA7" s="24">
        <v>87.47</v>
      </c>
      <c r="DB7" s="24">
        <v>87.59</v>
      </c>
      <c r="DC7" s="24">
        <v>83.51</v>
      </c>
      <c r="DD7" s="24">
        <v>83.02</v>
      </c>
      <c r="DE7" s="24">
        <v>82.55</v>
      </c>
      <c r="DF7" s="24">
        <v>82.08</v>
      </c>
      <c r="DG7" s="24">
        <v>81.34</v>
      </c>
      <c r="DH7" s="24">
        <v>95.72</v>
      </c>
      <c r="DI7" s="24">
        <v>9.34</v>
      </c>
      <c r="DJ7" s="24">
        <v>11.58</v>
      </c>
      <c r="DK7" s="24">
        <v>13.82</v>
      </c>
      <c r="DL7" s="24">
        <v>16.04</v>
      </c>
      <c r="DM7" s="24">
        <v>18.329999999999998</v>
      </c>
      <c r="DN7" s="24">
        <v>21.16</v>
      </c>
      <c r="DO7" s="24">
        <v>15.95</v>
      </c>
      <c r="DP7" s="24">
        <v>15.85</v>
      </c>
      <c r="DQ7" s="24">
        <v>12.7</v>
      </c>
      <c r="DR7" s="24">
        <v>14.65</v>
      </c>
      <c r="DS7" s="24">
        <v>38.17</v>
      </c>
      <c r="DT7" s="24">
        <v>0</v>
      </c>
      <c r="DU7" s="24">
        <v>0</v>
      </c>
      <c r="DV7" s="24">
        <v>0</v>
      </c>
      <c r="DW7" s="24">
        <v>0</v>
      </c>
      <c r="DX7" s="24">
        <v>0</v>
      </c>
      <c r="DY7" s="24">
        <v>0</v>
      </c>
      <c r="DZ7" s="24">
        <v>0</v>
      </c>
      <c r="EA7" s="24">
        <v>0</v>
      </c>
      <c r="EB7" s="24">
        <v>0</v>
      </c>
      <c r="EC7" s="24">
        <v>0.1</v>
      </c>
      <c r="ED7" s="24">
        <v>6.54</v>
      </c>
      <c r="EE7" s="24">
        <v>0</v>
      </c>
      <c r="EF7" s="24">
        <v>0</v>
      </c>
      <c r="EG7" s="24">
        <v>0</v>
      </c>
      <c r="EH7" s="24">
        <v>0</v>
      </c>
      <c r="EI7" s="24">
        <v>0</v>
      </c>
      <c r="EJ7" s="24">
        <v>0.16</v>
      </c>
      <c r="EK7" s="24">
        <v>0.13</v>
      </c>
      <c r="EL7" s="24">
        <v>0.15</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OY030003</cp:lastModifiedBy>
  <cp:lastPrinted>2023-02-27T06:41:01Z</cp:lastPrinted>
  <dcterms:created xsi:type="dcterms:W3CDTF">2023-01-12T23:33:32Z</dcterms:created>
  <dcterms:modified xsi:type="dcterms:W3CDTF">2023-02-27T06:41:06Z</dcterms:modified>
  <cp:category/>
</cp:coreProperties>
</file>