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下水道）\令和2年度\【経営比較分析表】2020_294420_46_1718\"/>
    </mc:Choice>
  </mc:AlternateContent>
  <workbookProtection workbookAlgorithmName="SHA-512" workbookHashValue="piBilnGEpST9DlPh7ofx/Y4ou6L9MOjB8K475sb/m8LsLgFyOilvvEPiUz8zur3D2FHGapzEvXKmqvkhpnj25w==" workbookSaltValue="6KKmJ7YAiUZZz7GYoKIW9Q==" workbookSpinCount="100000" lockStructure="1"/>
  <bookViews>
    <workbookView xWindow="0" yWindow="0" windowWidth="13710" windowHeight="73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<sst xmlns="http://schemas.openxmlformats.org/spreadsheetml/2006/main" count="236" uniqueCount="116">
  <si>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</si>
  <si>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</si>
  <si>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</si>
  <si>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</si>
  <si>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</si>
  <si>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</si>
  <si>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</si>
  <si>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</si>
  <si>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</si>
  <si>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</si>
  <si>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</si>
  <si>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</si>
  <si>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</si>
  <si>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</si>
  <si>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</si>
  <si>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</si>
  <si>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</si>
  <si>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</si>
  <si>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</si>
  <si>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</si>
  <si>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</si>
  <si>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</si>
  <si>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</si>
  <si>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</si>
  <si>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</si>
  <si>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</si>
  <si>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</si>
  <si>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</si>
  <si>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</si>
  <si>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</si>
  <si>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</si>
  <si>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</si>
  <si>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</si>
  <si>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</si>
  <si>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</si>
  <si>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</si>
  <si>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</si>
  <si>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</si>
  <si>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</si>
  <si>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</si>
  <si>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</si>
  <si>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</si>
  <si>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</si>
  <si>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</si>
  <si>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</si>
  <si>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</si>
  <si>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</si>
  <si>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</si>
  <si>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</si>
  <si>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</si>
  <si>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</si>
  <si>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</si>
  <si>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</si>
  <si>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</si>
  <si>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</si>
  <si>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</si>
  <si>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</si>
  <si>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</si>
  <si>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</si>
  <si>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</si>
  <si>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</si>
  <si>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</si>
  <si>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</si>
  <si>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</si>
  <si>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</si>
  <si>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</si>
  <si>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</si>
  <si>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</si>
  <si>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</si>
  <si>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</si>
  <si>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</si>
  <si>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</si>
  <si>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</si>
  <si>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</si>
  <si>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</si>
  <si>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</si>
  <si>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</si>
  <si>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</si>
  <si>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</si>
  <si>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</si>
  <si>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</si>
  <si>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</si>
  <si>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</si>
  <si>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</si>
  <si>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</si>
  <si>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</si>
  <si>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</si>
  <si>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</si>
  <si>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</si>
  <si>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</si>
  <si>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</si>
  <si>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</si>
  <si>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</si>
  <si>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</si>
  <si>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</si>
  <si>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</si>
  <si>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</si>
  <si>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</si>
  <si>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</si>
  <si>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</si>
  <si>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</si>
  <si>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</si>
  <si>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</si>
  <si>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</si>
  <si>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</si>
  <si>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</si>
  <si>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</si>
  <si>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</si>
  <si>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</si>
  <si>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</si>
  <si>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</si>
  <si>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</si>
  <si>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</si>
  <si>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・本事業は供用開始後17年を経過しているが、保有資産の大部分が管渠であり、耐用年数は50年を見込んでいるため現在老朽化の度合いは非常に低い。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減価償却費は同程度で推移していくため、減価償却率は向こう数十年間増加していく傾向にあると考えられる。
</t>
    <phoneticPr fontId="4"/>
  </si>
  <si>
    <t>・①経常収支比率について、本年度は、事業全体で黒字を計上することができたことにより、大幅に改善した。また、これに伴い生じた利益剰余金を過年度の累積欠損金に埋め合わせたことで、②累積欠損金比率も0となった。
・⑥汚水処理原価については、使用料収入は減少しているものの、基準外の繰入金等の収入が増加し、支払利息も減少したことにより、大きく低下した。しかしながら、使用料以外の収入が増えたことにより、⑤経費回収率についても、前年度を10ポイント超低下し、健全な経営の目安となる100％を下回った。
※⑦施設利用率が0％であるのは、奈良県流域下水道に接続することで終末処理を行っているためである。</t>
    <rPh sb="13" eb="16">
      <t>ホンネンド</t>
    </rPh>
    <rPh sb="26" eb="28">
      <t>ケイジョウ</t>
    </rPh>
    <rPh sb="42" eb="44">
      <t>オオハバ</t>
    </rPh>
    <rPh sb="45" eb="47">
      <t>カイゼン</t>
    </rPh>
    <rPh sb="119" eb="122">
      <t>シヨウリョウ</t>
    </rPh>
    <rPh sb="122" eb="124">
      <t>シュウニュウ</t>
    </rPh>
    <rPh sb="125" eb="127">
      <t>ゲンショウ</t>
    </rPh>
    <rPh sb="135" eb="137">
      <t>キジュン</t>
    </rPh>
    <rPh sb="137" eb="138">
      <t>ガイ</t>
    </rPh>
    <rPh sb="139" eb="141">
      <t>クリイレ</t>
    </rPh>
    <rPh sb="141" eb="142">
      <t>キン</t>
    </rPh>
    <rPh sb="142" eb="143">
      <t>トウ</t>
    </rPh>
    <rPh sb="144" eb="146">
      <t>シュウニュウ</t>
    </rPh>
    <rPh sb="147" eb="149">
      <t>ゾウカ</t>
    </rPh>
    <rPh sb="166" eb="167">
      <t>オオ</t>
    </rPh>
    <rPh sb="169" eb="171">
      <t>テイカ</t>
    </rPh>
    <rPh sb="181" eb="184">
      <t>シヨウリョウ</t>
    </rPh>
    <rPh sb="184" eb="186">
      <t>イガイ</t>
    </rPh>
    <rPh sb="187" eb="189">
      <t>シュウニュウ</t>
    </rPh>
    <rPh sb="190" eb="191">
      <t>フ</t>
    </rPh>
    <rPh sb="221" eb="222">
      <t>チョウ</t>
    </rPh>
    <rPh sb="242" eb="244">
      <t>シタマワ</t>
    </rPh>
    <phoneticPr fontId="4"/>
  </si>
  <si>
    <t>・事業の規模が小さいため、数値的な変動は大きく現れるが、相対的に見て、経営状況は、ほぼ横ばいとなっており、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rPh sb="1" eb="3">
      <t>ジギョウ</t>
    </rPh>
    <rPh sb="4" eb="6">
      <t>キボ</t>
    </rPh>
    <rPh sb="7" eb="8">
      <t>チイ</t>
    </rPh>
    <rPh sb="13" eb="16">
      <t>スウチテキ</t>
    </rPh>
    <rPh sb="17" eb="19">
      <t>ヘンドウ</t>
    </rPh>
    <rPh sb="20" eb="21">
      <t>オオ</t>
    </rPh>
    <rPh sb="23" eb="24">
      <t>アラワ</t>
    </rPh>
    <rPh sb="28" eb="31">
      <t>ソウタイテキ</t>
    </rPh>
    <rPh sb="32" eb="33">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</si>
</sst>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B-4DB9-B45C-9863902A53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660B-4DB9-B45C-9863902A53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6-490D-9A78-E736627B0A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ECF6-490D-9A78-E736627B0A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79.12</c:v>
                </c:pt>
                <c:pt idx="1">
                  <c:v>79.12</c:v>
                </c:pt>
                <c:pt idx="2">
                  <c:v>79.12</c:v>
                </c:pt>
                <c:pt idx="3">
                  <c:v>79.12</c:v>
                </c:pt>
                <c:pt idx="4">
                  <c:v>79.12</c:v>
                </c:pt>
              </c:numCache>
            </c:numRef>
          </c:val>
          <c:extLst>
            <c:ext xmlns:c16="http://schemas.microsoft.com/office/drawing/2014/chart" uri="{C3380CC4-5D6E-409C-BE32-E72D297353CC}">
              <c16:uniqueId val="{00000000-D301-4D36-A626-00E620EDC4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D301-4D36-A626-00E620EDC4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101.83</c:v>
                </c:pt>
                <c:pt idx="1">
                  <c:v>100.65</c:v>
                </c:pt>
                <c:pt idx="2">
                  <c:v>100.63</c:v>
                </c:pt>
                <c:pt idx="3">
                  <c:v>103.26</c:v>
                </c:pt>
                <c:pt idx="4">
                  <c:v>122.76</c:v>
                </c:pt>
              </c:numCache>
            </c:numRef>
          </c:val>
          <c:extLst>
            <c:ext xmlns:c16="http://schemas.microsoft.com/office/drawing/2014/chart" uri="{C3380CC4-5D6E-409C-BE32-E72D297353CC}">
              <c16:uniqueId val="{00000000-9137-471D-A815-E4B19D9466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9137-471D-A815-E4B19D9466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7.62</c:v>
                </c:pt>
                <c:pt idx="1">
                  <c:v>10.16</c:v>
                </c:pt>
                <c:pt idx="2">
                  <c:v>12.7</c:v>
                </c:pt>
                <c:pt idx="3">
                  <c:v>15.24</c:v>
                </c:pt>
                <c:pt idx="4">
                  <c:v>18.05</c:v>
                </c:pt>
              </c:numCache>
            </c:numRef>
          </c:val>
          <c:extLst>
            <c:ext xmlns:c16="http://schemas.microsoft.com/office/drawing/2014/chart" uri="{C3380CC4-5D6E-409C-BE32-E72D297353CC}">
              <c16:uniqueId val="{00000000-3B76-40B1-B635-DF5A5465B1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3B76-40B1-B635-DF5A5465B1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8-456A-B326-AEAA68E33F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6FA8-456A-B326-AEAA68E33F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29.29</c:v>
                </c:pt>
                <c:pt idx="1">
                  <c:v>26.17</c:v>
                </c:pt>
                <c:pt idx="2">
                  <c:v>23.39</c:v>
                </c:pt>
                <c:pt idx="3">
                  <c:v>8.31</c:v>
                </c:pt>
                <c:pt idx="4" formatCode="#,##0.00;&quot;△&quot;#,##0.00">
                  <c:v>0</c:v>
                </c:pt>
              </c:numCache>
            </c:numRef>
          </c:val>
          <c:extLst>
            <c:ext xmlns:c16="http://schemas.microsoft.com/office/drawing/2014/chart" uri="{C3380CC4-5D6E-409C-BE32-E72D297353CC}">
              <c16:uniqueId val="{00000000-AE26-4893-A960-7BDA6775E9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AE26-4893-A960-7BDA6775E9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22.86</c:v>
                </c:pt>
                <c:pt idx="1">
                  <c:v>55.38</c:v>
                </c:pt>
                <c:pt idx="2">
                  <c:v>47.11</c:v>
                </c:pt>
                <c:pt idx="3">
                  <c:v>12.63</c:v>
                </c:pt>
                <c:pt idx="4">
                  <c:v>12.73</c:v>
                </c:pt>
              </c:numCache>
            </c:numRef>
          </c:val>
          <c:extLst>
            <c:ext xmlns:c16="http://schemas.microsoft.com/office/drawing/2014/chart" uri="{C3380CC4-5D6E-409C-BE32-E72D297353CC}">
              <c16:uniqueId val="{00000000-7E8E-4C02-8B2A-2BCA8019D2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7E8E-4C02-8B2A-2BCA8019D2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2656.72</c:v>
                </c:pt>
                <c:pt idx="1">
                  <c:v>2722.19</c:v>
                </c:pt>
                <c:pt idx="2">
                  <c:v>2245.3200000000002</c:v>
                </c:pt>
                <c:pt idx="3">
                  <c:v>1944.58</c:v>
                </c:pt>
                <c:pt idx="4">
                  <c:v>2796.51</c:v>
                </c:pt>
              </c:numCache>
            </c:numRef>
          </c:val>
          <c:extLst>
            <c:ext xmlns:c16="http://schemas.microsoft.com/office/drawing/2014/chart" uri="{C3380CC4-5D6E-409C-BE32-E72D297353CC}">
              <c16:uniqueId val="{00000000-5F21-4963-AD51-18C80830DA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5F21-4963-AD51-18C80830DA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105.7</c:v>
                </c:pt>
                <c:pt idx="1">
                  <c:v>99.95</c:v>
                </c:pt>
                <c:pt idx="2">
                  <c:v>100</c:v>
                </c:pt>
                <c:pt idx="3">
                  <c:v>114.09</c:v>
                </c:pt>
                <c:pt idx="4">
                  <c:v>93.1</c:v>
                </c:pt>
              </c:numCache>
            </c:numRef>
          </c:val>
          <c:extLst>
            <c:ext xmlns:c16="http://schemas.microsoft.com/office/drawing/2014/chart" uri="{C3380CC4-5D6E-409C-BE32-E72D297353CC}">
              <c16:uniqueId val="{00000000-2F1A-4107-A4B7-52DFA16FC2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2F1A-4107-A4B7-52DFA16FC2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163.91</c:v>
                </c:pt>
                <c:pt idx="1">
                  <c:v>176.13</c:v>
                </c:pt>
                <c:pt idx="2">
                  <c:v>179.16</c:v>
                </c:pt>
                <c:pt idx="3">
                  <c:v>181.97</c:v>
                </c:pt>
                <c:pt idx="4">
                  <c:v>141.77000000000001</c:v>
                </c:pt>
              </c:numCache>
            </c:numRef>
          </c:val>
          <c:extLst>
            <c:ext xmlns:c16="http://schemas.microsoft.com/office/drawing/2014/chart" uri="{C3380CC4-5D6E-409C-BE32-E72D297353CC}">
              <c16:uniqueId val="{00000000-267A-4FE2-B434-7FE54A1C08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267A-4FE2-B434-7FE54A1C08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大淀町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17123</v>
      </c>
      <c r="AM8" s="51"/>
      <c r="AN8" s="51"/>
      <c r="AO8" s="51"/>
      <c r="AP8" s="51"/>
      <c r="AQ8" s="51"/>
      <c r="AR8" s="51"/>
      <c r="AS8" s="51"/>
      <c r="AT8" s="46">
        <f>データ!T6</f>
        <v>38.1</v>
      </c>
      <c r="AU8" s="46"/>
      <c r="AV8" s="46"/>
      <c r="AW8" s="46"/>
      <c r="AX8" s="46"/>
      <c r="AY8" s="46"/>
      <c r="AZ8" s="46"/>
      <c r="BA8" s="46"/>
      <c r="BB8" s="46">
        <f>データ!U6</f>
        <v>449.42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69.010000000000005</v>
      </c>
      <c r="J10" s="46"/>
      <c r="K10" s="46"/>
      <c r="L10" s="46"/>
      <c r="M10" s="46"/>
      <c r="N10" s="46"/>
      <c r="O10" s="46"/>
      <c r="P10" s="46">
        <f>データ!P6</f>
        <v>2.68</v>
      </c>
      <c r="Q10" s="46"/>
      <c r="R10" s="46"/>
      <c r="S10" s="46"/>
      <c r="T10" s="46"/>
      <c r="U10" s="46"/>
      <c r="V10" s="46"/>
      <c r="W10" s="46">
        <f>データ!Q6</f>
        <v>87</v>
      </c>
      <c r="X10" s="46"/>
      <c r="Y10" s="46"/>
      <c r="Z10" s="46"/>
      <c r="AA10" s="46"/>
      <c r="AB10" s="46"/>
      <c r="AC10" s="46"/>
      <c r="AD10" s="51">
        <f>データ!R6</f>
        <v>2787</v>
      </c>
      <c r="AE10" s="51"/>
      <c r="AF10" s="51"/>
      <c r="AG10" s="51"/>
      <c r="AH10" s="51"/>
      <c r="AI10" s="51"/>
      <c r="AJ10" s="51"/>
      <c r="AK10" s="2"/>
      <c r="AL10" s="51">
        <f>データ!V6</f>
        <v>455</v>
      </c>
      <c r="AM10" s="51"/>
      <c r="AN10" s="51"/>
      <c r="AO10" s="51"/>
      <c r="AP10" s="51"/>
      <c r="AQ10" s="51"/>
      <c r="AR10" s="51"/>
      <c r="AS10" s="51"/>
      <c r="AT10" s="46">
        <f>データ!W6</f>
        <v>0.16</v>
      </c>
      <c r="AU10" s="46"/>
      <c r="AV10" s="46"/>
      <c r="AW10" s="46"/>
      <c r="AX10" s="46"/>
      <c r="AY10" s="46"/>
      <c r="AZ10" s="46"/>
      <c r="BA10" s="46"/>
      <c r="BB10" s="46">
        <f>データ!X6</f>
        <v>2843.75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Gz8QzjiZrGobKJGv9YRnL2cr2AzW1Z572J5sKBCyFQFEI7xGEXVrtlm95MRPWHlFRr0zlLigL9fazZFuxest5w==" saltValue="+rAQP3G+3YtkSubtCpw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294420</v>
      </c>
      <c r="D6" s="33">
        <f t="shared" si="3"/>
        <v>46</v>
      </c>
      <c r="E6" s="33">
        <f t="shared" si="3"/>
        <v>17</v>
      </c>
      <c r="F6" s="33">
        <f t="shared" si="3"/>
        <v>4</v>
      </c>
      <c r="G6" s="33">
        <f t="shared" si="3"/>
        <v>0</v>
      </c>
      <c r="H6" s="33" t="str">
        <f t="shared" si="3"/>
        <v>奈良県　大淀町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69.010000000000005</v>
      </c>
      <c r="P6" s="34">
        <f t="shared" si="3"/>
        <v>2.68</v>
      </c>
      <c r="Q6" s="34">
        <f t="shared" si="3"/>
        <v>87</v>
      </c>
      <c r="R6" s="34">
        <f t="shared" si="3"/>
        <v>2787</v>
      </c>
      <c r="S6" s="34">
        <f t="shared" si="3"/>
        <v>17123</v>
      </c>
      <c r="T6" s="34">
        <f t="shared" si="3"/>
        <v>38.1</v>
      </c>
      <c r="U6" s="34">
        <f t="shared" si="3"/>
        <v>449.42</v>
      </c>
      <c r="V6" s="34">
        <f t="shared" si="3"/>
        <v>455</v>
      </c>
      <c r="W6" s="34">
        <f t="shared" si="3"/>
        <v>0.16</v>
      </c>
      <c r="X6" s="34">
        <f t="shared" si="3"/>
        <v>2843.75</v>
      </c>
      <c r="Y6" s="35">
        <f>IF(Y7="",NA(),Y7)</f>
        <v>101.83</v>
      </c>
      <c r="Z6" s="35">
        <f t="shared" ref="Z6:AH6" si="4">IF(Z7="",NA(),Z7)</f>
        <v>100.65</v>
      </c>
      <c r="AA6" s="35">
        <f t="shared" si="4"/>
        <v>100.63</v>
      </c>
      <c r="AB6" s="35">
        <f t="shared" si="4"/>
        <v>103.26</v>
      </c>
      <c r="AC6" s="35">
        <f t="shared" si="4"/>
        <v>122.76</v>
      </c>
      <c r="AD6" s="35">
        <f t="shared" si="4"/>
        <v>98.04</v>
      </c>
      <c r="AE6" s="35">
        <f t="shared" si="4"/>
        <v>102.13</v>
      </c>
      <c r="AF6" s="35">
        <f t="shared" si="4"/>
        <v>101.72</v>
      </c>
      <c r="AG6" s="35">
        <f t="shared" si="4"/>
        <v>102.73</v>
      </c>
      <c r="AH6" s="35">
        <f t="shared" si="4"/>
        <v>105.78</v>
      </c>
      <c r="AI6" s="34" t="str">
        <f>IF(AI7="","",IF(AI7="-","【-】","【"&amp;SUBSTITUTE(TEXT(AI7,"#,##0.00"),"-","△")&amp;"】"))</f>
        <v>【104.83】</v>
      </c>
      <c r="AJ6" s="35">
        <f>IF(AJ7="",NA(),AJ7)</f>
        <v>29.29</v>
      </c>
      <c r="AK6" s="35">
        <f t="shared" ref="AK6:AS6" si="5">IF(AK7="",NA(),AK7)</f>
        <v>26.17</v>
      </c>
      <c r="AL6" s="35">
        <f t="shared" si="5"/>
        <v>23.39</v>
      </c>
      <c r="AM6" s="35">
        <f t="shared" si="5"/>
        <v>8.31</v>
      </c>
      <c r="AN6" s="34">
        <f t="shared" si="5"/>
        <v>0</v>
      </c>
      <c r="AO6" s="35">
        <f t="shared" si="5"/>
        <v>208.1</v>
      </c>
      <c r="AP6" s="35">
        <f t="shared" si="5"/>
        <v>109.51</v>
      </c>
      <c r="AQ6" s="35">
        <f t="shared" si="5"/>
        <v>112.88</v>
      </c>
      <c r="AR6" s="35">
        <f t="shared" si="5"/>
        <v>94.97</v>
      </c>
      <c r="AS6" s="35">
        <f t="shared" si="5"/>
        <v>63.96</v>
      </c>
      <c r="AT6" s="34" t="str">
        <f>IF(AT7="","",IF(AT7="-","【-】","【"&amp;SUBSTITUTE(TEXT(AT7,"#,##0.00"),"-","△")&amp;"】"))</f>
        <v>【61.55】</v>
      </c>
      <c r="AU6" s="35">
        <f>IF(AU7="",NA(),AU7)</f>
        <v>22.86</v>
      </c>
      <c r="AV6" s="35">
        <f t="shared" ref="AV6:BD6" si="6">IF(AV7="",NA(),AV7)</f>
        <v>55.38</v>
      </c>
      <c r="AW6" s="35">
        <f t="shared" si="6"/>
        <v>47.11</v>
      </c>
      <c r="AX6" s="35">
        <f t="shared" si="6"/>
        <v>12.63</v>
      </c>
      <c r="AY6" s="35">
        <f t="shared" si="6"/>
        <v>12.73</v>
      </c>
      <c r="AZ6" s="35">
        <f t="shared" si="6"/>
        <v>75.290000000000006</v>
      </c>
      <c r="BA6" s="35">
        <f t="shared" si="6"/>
        <v>47.44</v>
      </c>
      <c r="BB6" s="35">
        <f t="shared" si="6"/>
        <v>49.18</v>
      </c>
      <c r="BC6" s="35">
        <f t="shared" si="6"/>
        <v>47.72</v>
      </c>
      <c r="BD6" s="35">
        <f t="shared" si="6"/>
        <v>44.24</v>
      </c>
      <c r="BE6" s="34" t="str">
        <f>IF(BE7="","",IF(BE7="-","【-】","【"&amp;SUBSTITUTE(TEXT(BE7,"#,##0.00"),"-","△")&amp;"】"))</f>
        <v>【45.34】</v>
      </c>
      <c r="BF6" s="35">
        <f>IF(BF7="",NA(),BF7)</f>
        <v>2656.72</v>
      </c>
      <c r="BG6" s="35">
        <f t="shared" ref="BG6:BO6" si="7">IF(BG7="",NA(),BG7)</f>
        <v>2722.19</v>
      </c>
      <c r="BH6" s="35">
        <f t="shared" si="7"/>
        <v>2245.3200000000002</v>
      </c>
      <c r="BI6" s="35">
        <f t="shared" si="7"/>
        <v>1944.58</v>
      </c>
      <c r="BJ6" s="35">
        <f t="shared" si="7"/>
        <v>2796.51</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105.7</v>
      </c>
      <c r="BR6" s="35">
        <f t="shared" ref="BR6:BZ6" si="8">IF(BR7="",NA(),BR7)</f>
        <v>99.95</v>
      </c>
      <c r="BS6" s="35">
        <f t="shared" si="8"/>
        <v>100</v>
      </c>
      <c r="BT6" s="35">
        <f t="shared" si="8"/>
        <v>114.09</v>
      </c>
      <c r="BU6" s="35">
        <f t="shared" si="8"/>
        <v>93.1</v>
      </c>
      <c r="BV6" s="35">
        <f t="shared" si="8"/>
        <v>53.7</v>
      </c>
      <c r="BW6" s="35">
        <f t="shared" si="8"/>
        <v>74.3</v>
      </c>
      <c r="BX6" s="35">
        <f t="shared" si="8"/>
        <v>72.260000000000005</v>
      </c>
      <c r="BY6" s="35">
        <f t="shared" si="8"/>
        <v>71.84</v>
      </c>
      <c r="BZ6" s="35">
        <f t="shared" si="8"/>
        <v>73.36</v>
      </c>
      <c r="CA6" s="34" t="str">
        <f>IF(CA7="","",IF(CA7="-","【-】","【"&amp;SUBSTITUTE(TEXT(CA7,"#,##0.00"),"-","△")&amp;"】"))</f>
        <v>【75.29】</v>
      </c>
      <c r="CB6" s="35">
        <f>IF(CB7="",NA(),CB7)</f>
        <v>163.91</v>
      </c>
      <c r="CC6" s="35">
        <f t="shared" ref="CC6:CK6" si="9">IF(CC7="",NA(),CC7)</f>
        <v>176.13</v>
      </c>
      <c r="CD6" s="35">
        <f t="shared" si="9"/>
        <v>179.16</v>
      </c>
      <c r="CE6" s="35">
        <f t="shared" si="9"/>
        <v>181.97</v>
      </c>
      <c r="CF6" s="35">
        <f t="shared" si="9"/>
        <v>141.77000000000001</v>
      </c>
      <c r="CG6" s="35">
        <f t="shared" si="9"/>
        <v>300.35000000000002</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43.36</v>
      </c>
      <c r="CT6" s="35">
        <f t="shared" si="10"/>
        <v>42.56</v>
      </c>
      <c r="CU6" s="35">
        <f t="shared" si="10"/>
        <v>42.47</v>
      </c>
      <c r="CV6" s="35">
        <f t="shared" si="10"/>
        <v>42.4</v>
      </c>
      <c r="CW6" s="34" t="str">
        <f>IF(CW7="","",IF(CW7="-","【-】","【"&amp;SUBSTITUTE(TEXT(CW7,"#,##0.00"),"-","△")&amp;"】"))</f>
        <v>【42.90】</v>
      </c>
      <c r="CX6" s="35">
        <f>IF(CX7="",NA(),CX7)</f>
        <v>79.12</v>
      </c>
      <c r="CY6" s="35">
        <f t="shared" ref="CY6:DG6" si="11">IF(CY7="",NA(),CY7)</f>
        <v>79.12</v>
      </c>
      <c r="CZ6" s="35">
        <f t="shared" si="11"/>
        <v>79.12</v>
      </c>
      <c r="DA6" s="35">
        <f t="shared" si="11"/>
        <v>79.12</v>
      </c>
      <c r="DB6" s="35">
        <f t="shared" si="11"/>
        <v>79.12</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7.62</v>
      </c>
      <c r="DJ6" s="35">
        <f t="shared" ref="DJ6:DR6" si="12">IF(DJ7="",NA(),DJ7)</f>
        <v>10.16</v>
      </c>
      <c r="DK6" s="35">
        <f t="shared" si="12"/>
        <v>12.7</v>
      </c>
      <c r="DL6" s="35">
        <f t="shared" si="12"/>
        <v>15.24</v>
      </c>
      <c r="DM6" s="35">
        <f t="shared" si="12"/>
        <v>18.05</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294420</v>
      </c>
      <c r="D7" s="37">
        <v>46</v>
      </c>
      <c r="E7" s="37">
        <v>17</v>
      </c>
      <c r="F7" s="37">
        <v>4</v>
      </c>
      <c r="G7" s="37">
        <v>0</v>
      </c>
      <c r="H7" s="37" t="s">
        <v>96</v>
      </c>
      <c r="I7" s="37" t="s">
        <v>97</v>
      </c>
      <c r="J7" s="37" t="s">
        <v>98</v>
      </c>
      <c r="K7" s="37" t="s">
        <v>99</v>
      </c>
      <c r="L7" s="37" t="s">
        <v>100</v>
      </c>
      <c r="M7" s="37" t="s">
        <v>101</v>
      </c>
      <c r="N7" s="38" t="s">
        <v>102</v>
      </c>
      <c r="O7" s="38">
        <v>69.010000000000005</v>
      </c>
      <c r="P7" s="38">
        <v>2.68</v>
      </c>
      <c r="Q7" s="38">
        <v>87</v>
      </c>
      <c r="R7" s="38">
        <v>2787</v>
      </c>
      <c r="S7" s="38">
        <v>17123</v>
      </c>
      <c r="T7" s="38">
        <v>38.1</v>
      </c>
      <c r="U7" s="38">
        <v>449.42</v>
      </c>
      <c r="V7" s="38">
        <v>455</v>
      </c>
      <c r="W7" s="38">
        <v>0.16</v>
      </c>
      <c r="X7" s="38">
        <v>2843.75</v>
      </c>
      <c r="Y7" s="38">
        <v>101.83</v>
      </c>
      <c r="Z7" s="38">
        <v>100.65</v>
      </c>
      <c r="AA7" s="38">
        <v>100.63</v>
      </c>
      <c r="AB7" s="38">
        <v>103.26</v>
      </c>
      <c r="AC7" s="38">
        <v>122.76</v>
      </c>
      <c r="AD7" s="38">
        <v>98.04</v>
      </c>
      <c r="AE7" s="38">
        <v>102.13</v>
      </c>
      <c r="AF7" s="38">
        <v>101.72</v>
      </c>
      <c r="AG7" s="38">
        <v>102.73</v>
      </c>
      <c r="AH7" s="38">
        <v>105.78</v>
      </c>
      <c r="AI7" s="38">
        <v>104.83</v>
      </c>
      <c r="AJ7" s="38">
        <v>29.29</v>
      </c>
      <c r="AK7" s="38">
        <v>26.17</v>
      </c>
      <c r="AL7" s="38">
        <v>23.39</v>
      </c>
      <c r="AM7" s="38">
        <v>8.31</v>
      </c>
      <c r="AN7" s="38">
        <v>0</v>
      </c>
      <c r="AO7" s="38">
        <v>208.1</v>
      </c>
      <c r="AP7" s="38">
        <v>109.51</v>
      </c>
      <c r="AQ7" s="38">
        <v>112.88</v>
      </c>
      <c r="AR7" s="38">
        <v>94.97</v>
      </c>
      <c r="AS7" s="38">
        <v>63.96</v>
      </c>
      <c r="AT7" s="38">
        <v>61.55</v>
      </c>
      <c r="AU7" s="38">
        <v>22.86</v>
      </c>
      <c r="AV7" s="38">
        <v>55.38</v>
      </c>
      <c r="AW7" s="38">
        <v>47.11</v>
      </c>
      <c r="AX7" s="38">
        <v>12.63</v>
      </c>
      <c r="AY7" s="38">
        <v>12.73</v>
      </c>
      <c r="AZ7" s="38">
        <v>75.290000000000006</v>
      </c>
      <c r="BA7" s="38">
        <v>47.44</v>
      </c>
      <c r="BB7" s="38">
        <v>49.18</v>
      </c>
      <c r="BC7" s="38">
        <v>47.72</v>
      </c>
      <c r="BD7" s="38">
        <v>44.24</v>
      </c>
      <c r="BE7" s="38">
        <v>45.34</v>
      </c>
      <c r="BF7" s="38">
        <v>2656.72</v>
      </c>
      <c r="BG7" s="38">
        <v>2722.19</v>
      </c>
      <c r="BH7" s="38">
        <v>2245.3200000000002</v>
      </c>
      <c r="BI7" s="38">
        <v>1944.58</v>
      </c>
      <c r="BJ7" s="38">
        <v>2796.51</v>
      </c>
      <c r="BK7" s="38">
        <v>1592.72</v>
      </c>
      <c r="BL7" s="38">
        <v>1243.71</v>
      </c>
      <c r="BM7" s="38">
        <v>1194.1500000000001</v>
      </c>
      <c r="BN7" s="38">
        <v>1206.79</v>
      </c>
      <c r="BO7" s="38">
        <v>1258.43</v>
      </c>
      <c r="BP7" s="38">
        <v>1260.21</v>
      </c>
      <c r="BQ7" s="38">
        <v>105.7</v>
      </c>
      <c r="BR7" s="38">
        <v>99.95</v>
      </c>
      <c r="BS7" s="38">
        <v>100</v>
      </c>
      <c r="BT7" s="38">
        <v>114.09</v>
      </c>
      <c r="BU7" s="38">
        <v>93.1</v>
      </c>
      <c r="BV7" s="38">
        <v>53.7</v>
      </c>
      <c r="BW7" s="38">
        <v>74.3</v>
      </c>
      <c r="BX7" s="38">
        <v>72.260000000000005</v>
      </c>
      <c r="BY7" s="38">
        <v>71.84</v>
      </c>
      <c r="BZ7" s="38">
        <v>73.36</v>
      </c>
      <c r="CA7" s="38">
        <v>75.290000000000006</v>
      </c>
      <c r="CB7" s="38">
        <v>163.91</v>
      </c>
      <c r="CC7" s="38">
        <v>176.13</v>
      </c>
      <c r="CD7" s="38">
        <v>179.16</v>
      </c>
      <c r="CE7" s="38">
        <v>181.97</v>
      </c>
      <c r="CF7" s="38">
        <v>141.77000000000001</v>
      </c>
      <c r="CG7" s="38">
        <v>300.35000000000002</v>
      </c>
      <c r="CH7" s="38">
        <v>221.81</v>
      </c>
      <c r="CI7" s="38">
        <v>230.02</v>
      </c>
      <c r="CJ7" s="38">
        <v>228.47</v>
      </c>
      <c r="CK7" s="38">
        <v>224.88</v>
      </c>
      <c r="CL7" s="38">
        <v>215.41</v>
      </c>
      <c r="CM7" s="38" t="s">
        <v>102</v>
      </c>
      <c r="CN7" s="38" t="s">
        <v>102</v>
      </c>
      <c r="CO7" s="38" t="s">
        <v>102</v>
      </c>
      <c r="CP7" s="38" t="s">
        <v>102</v>
      </c>
      <c r="CQ7" s="38" t="s">
        <v>102</v>
      </c>
      <c r="CR7" s="38">
        <v>37.72</v>
      </c>
      <c r="CS7" s="38">
        <v>43.36</v>
      </c>
      <c r="CT7" s="38">
        <v>42.56</v>
      </c>
      <c r="CU7" s="38">
        <v>42.47</v>
      </c>
      <c r="CV7" s="38">
        <v>42.4</v>
      </c>
      <c r="CW7" s="38">
        <v>42.9</v>
      </c>
      <c r="CX7" s="38">
        <v>79.12</v>
      </c>
      <c r="CY7" s="38">
        <v>79.12</v>
      </c>
      <c r="CZ7" s="38">
        <v>79.12</v>
      </c>
      <c r="DA7" s="38">
        <v>79.12</v>
      </c>
      <c r="DB7" s="38">
        <v>79.12</v>
      </c>
      <c r="DC7" s="38">
        <v>68.459999999999994</v>
      </c>
      <c r="DD7" s="38">
        <v>83.06</v>
      </c>
      <c r="DE7" s="38">
        <v>83.32</v>
      </c>
      <c r="DF7" s="38">
        <v>83.75</v>
      </c>
      <c r="DG7" s="38">
        <v>84.19</v>
      </c>
      <c r="DH7" s="38">
        <v>84.75</v>
      </c>
      <c r="DI7" s="38">
        <v>7.62</v>
      </c>
      <c r="DJ7" s="38">
        <v>10.16</v>
      </c>
      <c r="DK7" s="38">
        <v>12.7</v>
      </c>
      <c r="DL7" s="38">
        <v>15.24</v>
      </c>
      <c r="DM7" s="38">
        <v>18.05</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OY032153</cp:lastModifiedBy>
  <dcterms:created xsi:type="dcterms:W3CDTF">2021-12-03T07:26:37Z</dcterms:created>
  <dcterms:modified xsi:type="dcterms:W3CDTF">2022-01-18T03:59:58Z</dcterms:modified>
  <cp:category/>
</cp:coreProperties>
</file>