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30\業務課\★★業務ストックファイル★★\●業務\経営分析比較表（下水道）\平成３１年度\"/>
    </mc:Choice>
  </mc:AlternateContent>
  <workbookProtection workbookAlgorithmName="SHA-512" workbookHashValue="JgEwkFR1bMQ1NxEp/QokTzlDqEtkNwUm5MHaOWdDmhOWvV81UAJv0UWzuqG2vtBaqG+Or4ddXtEgP+PAGQ1DQg==" workbookSaltValue="MfS2rZJFbMzyQQe8kQq4Y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<sst xmlns="http://schemas.openxmlformats.org/spreadsheetml/2006/main" count="236" uniqueCount="116">
  <si>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</si>
  <si>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</si>
  <si>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</si>
  <si>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</si>
  <si>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</si>
  <si>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</si>
  <si>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</si>
  <si>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</si>
  <si>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</si>
  <si>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</si>
  <si>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</si>
  <si>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</si>
  <si>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</si>
  <si>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</si>
  <si>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</si>
  <si>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</si>
  <si>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</si>
  <si>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</si>
  <si>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</si>
  <si>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</si>
  <si>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</si>
  <si>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</si>
  <si>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</si>
  <si>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</si>
  <si>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</si>
  <si>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</si>
  <si>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</si>
  <si>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</si>
  <si>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</si>
  <si>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</si>
  <si>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</si>
  <si>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</si>
  <si>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</si>
  <si>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</si>
  <si>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</si>
  <si>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</si>
  <si>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</si>
  <si>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</si>
  <si>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</si>
  <si>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</si>
  <si>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</si>
  <si>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</si>
  <si>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</si>
  <si>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</si>
  <si>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</si>
  <si>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</si>
  <si>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</si>
  <si>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</si>
  <si>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</si>
  <si>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</si>
  <si>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</si>
  <si>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</si>
  <si>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</si>
  <si>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</si>
  <si>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</si>
  <si>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</si>
  <si>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</si>
  <si>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</si>
  <si>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</si>
  <si>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</si>
  <si>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</si>
  <si>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</si>
  <si>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</si>
  <si>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</si>
  <si>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</si>
  <si>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</si>
  <si>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</si>
  <si>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</si>
  <si>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</si>
  <si>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</si>
  <si>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</si>
  <si>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</si>
  <si>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</si>
  <si>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</si>
  <si>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</si>
  <si>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</si>
  <si>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</si>
  <si>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</si>
  <si>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</si>
  <si>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</si>
  <si>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</si>
  <si>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</si>
  <si>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</si>
  <si>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</si>
  <si>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</si>
  <si>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</si>
  <si>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</si>
  <si>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</si>
  <si>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</si>
  <si>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</si>
  <si>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</si>
  <si>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</si>
  <si>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</si>
  <si>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</si>
  <si>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</si>
  <si>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</si>
  <si>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</si>
  <si>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</si>
  <si>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</si>
  <si>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</si>
  <si>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</si>
  <si>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</si>
  <si>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</si>
  <si>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</si>
  <si>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</si>
  <si>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</si>
  <si>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</si>
  <si>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</si>
  <si>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</si>
  <si>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</si>
  <si>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</si>
  <si>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</si>
  <si>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</si>
  <si>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⑤経費回収率について、収益面において他会計補助金の減少等があったものの、支出面における支払利息の減少等により、わずかに増加した。しかしながら、依然として100％を下回っており、一般会計繰入金等の使用料以外の収入で経費を賄っているのが現状である。
・⑥汚水処理原価について、前年度より7.7円減少しているが、主な要因として、企業債の支払利息が減少したことによるものである。一方で施設の老朽化に伴う維持管理費の増加も懸念されるので、引き続き経費の削減等効率的な経営に努めていく必要がある。
※⑦施設利用率が0％であるのは、奈良県流域下水道に接続することで終末処理を行っているためである。</t>
    <rPh sb="12" eb="15">
      <t>シュウエキメン</t>
    </rPh>
    <rPh sb="19" eb="20">
      <t>タ</t>
    </rPh>
    <rPh sb="20" eb="22">
      <t>カイケイ</t>
    </rPh>
    <rPh sb="22" eb="25">
      <t>ホジョキン</t>
    </rPh>
    <rPh sb="26" eb="28">
      <t>ゲンショウ</t>
    </rPh>
    <rPh sb="28" eb="29">
      <t>トウ</t>
    </rPh>
    <rPh sb="37" eb="39">
      <t>シシュツ</t>
    </rPh>
    <rPh sb="39" eb="40">
      <t>メン</t>
    </rPh>
    <rPh sb="44" eb="46">
      <t>シハライ</t>
    </rPh>
    <rPh sb="46" eb="48">
      <t>リソク</t>
    </rPh>
    <rPh sb="49" eb="51">
      <t>ゲンショウ</t>
    </rPh>
    <rPh sb="60" eb="62">
      <t>ゾウカ</t>
    </rPh>
    <rPh sb="147" eb="149">
      <t>ゲンショウ</t>
    </rPh>
    <rPh sb="167" eb="169">
      <t>シハライ</t>
    </rPh>
    <rPh sb="169" eb="171">
      <t>リソク</t>
    </rPh>
    <rPh sb="187" eb="189">
      <t>イッポウ</t>
    </rPh>
    <rPh sb="190" eb="192">
      <t>シセツ</t>
    </rPh>
    <rPh sb="193" eb="196">
      <t>ロウキュウカ</t>
    </rPh>
    <rPh sb="197" eb="198">
      <t>トモナ</t>
    </rPh>
    <rPh sb="199" eb="201">
      <t>イジ</t>
    </rPh>
    <rPh sb="201" eb="204">
      <t>カンリヒ</t>
    </rPh>
    <rPh sb="205" eb="207">
      <t>ゾウカ</t>
    </rPh>
    <rPh sb="208" eb="210">
      <t>ケネン</t>
    </rPh>
    <rPh sb="216" eb="217">
      <t>ヒ</t>
    </rPh>
    <rPh sb="218" eb="219">
      <t>ツヅ</t>
    </rPh>
    <rPh sb="220" eb="222">
      <t>ケイヒ</t>
    </rPh>
    <rPh sb="223" eb="226">
      <t>サクゲントウ</t>
    </rPh>
    <rPh sb="226" eb="229">
      <t>コウリツテキ</t>
    </rPh>
    <rPh sb="230" eb="232">
      <t>ケイエイ</t>
    </rPh>
    <rPh sb="233" eb="234">
      <t>ツト</t>
    </rPh>
    <rPh sb="238" eb="240">
      <t>ヒツヨウ</t>
    </rPh>
    <phoneticPr fontId="4"/>
  </si>
  <si>
    <t xml:space="preserve">・本事業は供用開始後24年を経過しているが、保有資産の大部分が管渠であり、耐用年数は50年を見込んでいるため現在老朽化の度合いは非常に低い。
・①有形固定資産減価償却率も非常に低いが、本事業は平成26年度より企業会計に移行しており、今後も未普及解消のための施設整備を進めていく必要があることから、向こう数十年間は増加していく傾向にあると考えられる。
</t>
    <phoneticPr fontId="4"/>
  </si>
  <si>
    <t>・令和元年度は、有収水量の減少により、下水道使用料は微減となっており、収益は減少しており、依然として一般会計繰入金等の使用料以外の収入に頼らざるを得ない状況である。
　本町下水道事業は整備の途上にあり、未普及地区の整備を行うことで、今後も下水道使用料は増収することが見込まれるが、同時に資産の増加に伴う減価償却費等の費用が増加することも見込まれるため厳しい経営状況が続くと予想される。
　今後も引き続き、効率的な整備による普及率の向上や供用開始後の未接続箇所への接続依頼等により使用料収入を増加させることで、特定環境保全公共下水道事業も含む本町下水道事業全体の経営基盤の強化を図っていく。</t>
    <rPh sb="1" eb="3">
      <t>レイワ</t>
    </rPh>
    <rPh sb="3" eb="5">
      <t>ガンネン</t>
    </rPh>
    <rPh sb="5" eb="6">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</si>
</sst>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95-4021-88E6-1AE523CE5A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1695-4021-88E6-1AE523CE5A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12-4500-A136-48BAC7B24D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DF12-4500-A136-48BAC7B24D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87.13</c:v>
                </c:pt>
                <c:pt idx="1">
                  <c:v>87.2</c:v>
                </c:pt>
                <c:pt idx="2">
                  <c:v>87.07</c:v>
                </c:pt>
                <c:pt idx="3">
                  <c:v>87.32</c:v>
                </c:pt>
                <c:pt idx="4">
                  <c:v>87.46</c:v>
                </c:pt>
              </c:numCache>
            </c:numRef>
          </c:val>
          <c:extLst>
            <c:ext xmlns:c16="http://schemas.microsoft.com/office/drawing/2014/chart" uri="{C3380CC4-5D6E-409C-BE32-E72D297353CC}">
              <c16:uniqueId val="{00000000-57B3-47E5-874D-A01251704A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57B3-47E5-874D-A01251704A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115.55</c:v>
                </c:pt>
                <c:pt idx="1">
                  <c:v>96.7</c:v>
                </c:pt>
                <c:pt idx="2">
                  <c:v>94.71</c:v>
                </c:pt>
                <c:pt idx="3">
                  <c:v>98.25</c:v>
                </c:pt>
                <c:pt idx="4">
                  <c:v>99.45</c:v>
                </c:pt>
              </c:numCache>
            </c:numRef>
          </c:val>
          <c:extLst>
            <c:ext xmlns:c16="http://schemas.microsoft.com/office/drawing/2014/chart" uri="{C3380CC4-5D6E-409C-BE32-E72D297353CC}">
              <c16:uniqueId val="{00000000-722E-42EC-B261-C59579BB18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106.85</c:v>
                </c:pt>
                <c:pt idx="2">
                  <c:v>108.11</c:v>
                </c:pt>
                <c:pt idx="3">
                  <c:v>104.14</c:v>
                </c:pt>
                <c:pt idx="4">
                  <c:v>106.57</c:v>
                </c:pt>
              </c:numCache>
            </c:numRef>
          </c:val>
          <c:smooth val="0"/>
          <c:extLst>
            <c:ext xmlns:c16="http://schemas.microsoft.com/office/drawing/2014/chart" uri="{C3380CC4-5D6E-409C-BE32-E72D297353CC}">
              <c16:uniqueId val="{00000001-722E-42EC-B261-C59579BB18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4.8600000000000003</c:v>
                </c:pt>
                <c:pt idx="1">
                  <c:v>7.16</c:v>
                </c:pt>
                <c:pt idx="2">
                  <c:v>9.34</c:v>
                </c:pt>
                <c:pt idx="3">
                  <c:v>11.58</c:v>
                </c:pt>
                <c:pt idx="4">
                  <c:v>13.82</c:v>
                </c:pt>
              </c:numCache>
            </c:numRef>
          </c:val>
          <c:extLst>
            <c:ext xmlns:c16="http://schemas.microsoft.com/office/drawing/2014/chart" uri="{C3380CC4-5D6E-409C-BE32-E72D297353CC}">
              <c16:uniqueId val="{00000000-C578-4522-AAA4-23F29C2B3B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23.95</c:v>
                </c:pt>
                <c:pt idx="1">
                  <c:v>21.09</c:v>
                </c:pt>
                <c:pt idx="2">
                  <c:v>21.16</c:v>
                </c:pt>
                <c:pt idx="3">
                  <c:v>15.95</c:v>
                </c:pt>
                <c:pt idx="4">
                  <c:v>15.85</c:v>
                </c:pt>
              </c:numCache>
            </c:numRef>
          </c:val>
          <c:smooth val="0"/>
          <c:extLst>
            <c:ext xmlns:c16="http://schemas.microsoft.com/office/drawing/2014/chart" uri="{C3380CC4-5D6E-409C-BE32-E72D297353CC}">
              <c16:uniqueId val="{00000001-C578-4522-AAA4-23F29C2B3B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78-4282-9F96-D0A12D5122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378-4282-9F96-D0A12D5122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0D-4A67-BAA3-622E8451EF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116.49</c:v>
                </c:pt>
                <c:pt idx="1">
                  <c:v>92.92</c:v>
                </c:pt>
                <c:pt idx="2">
                  <c:v>86.54</c:v>
                </c:pt>
                <c:pt idx="3">
                  <c:v>73.180000000000007</c:v>
                </c:pt>
                <c:pt idx="4">
                  <c:v>53.44</c:v>
                </c:pt>
              </c:numCache>
            </c:numRef>
          </c:val>
          <c:smooth val="0"/>
          <c:extLst>
            <c:ext xmlns:c16="http://schemas.microsoft.com/office/drawing/2014/chart" uri="{C3380CC4-5D6E-409C-BE32-E72D297353CC}">
              <c16:uniqueId val="{00000001-B70D-4A67-BAA3-622E8451EF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44.93</c:v>
                </c:pt>
                <c:pt idx="1">
                  <c:v>50.41</c:v>
                </c:pt>
                <c:pt idx="2">
                  <c:v>65.83</c:v>
                </c:pt>
                <c:pt idx="3">
                  <c:v>56.6</c:v>
                </c:pt>
                <c:pt idx="4">
                  <c:v>45.3</c:v>
                </c:pt>
              </c:numCache>
            </c:numRef>
          </c:val>
          <c:extLst>
            <c:ext xmlns:c16="http://schemas.microsoft.com/office/drawing/2014/chart" uri="{C3380CC4-5D6E-409C-BE32-E72D297353CC}">
              <c16:uniqueId val="{00000000-3AAF-4B33-9669-5EEA2D9169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44.37</c:v>
                </c:pt>
                <c:pt idx="1">
                  <c:v>50.66</c:v>
                </c:pt>
                <c:pt idx="2">
                  <c:v>62.25</c:v>
                </c:pt>
                <c:pt idx="3">
                  <c:v>52.32</c:v>
                </c:pt>
                <c:pt idx="4">
                  <c:v>47.03</c:v>
                </c:pt>
              </c:numCache>
            </c:numRef>
          </c:val>
          <c:smooth val="0"/>
          <c:extLst>
            <c:ext xmlns:c16="http://schemas.microsoft.com/office/drawing/2014/chart" uri="{C3380CC4-5D6E-409C-BE32-E72D297353CC}">
              <c16:uniqueId val="{00000001-3AAF-4B33-9669-5EEA2D9169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1482.42</c:v>
                </c:pt>
                <c:pt idx="1">
                  <c:v>1466.83</c:v>
                </c:pt>
                <c:pt idx="2">
                  <c:v>1459.51</c:v>
                </c:pt>
                <c:pt idx="3">
                  <c:v>1520.12</c:v>
                </c:pt>
                <c:pt idx="4">
                  <c:v>1522.67</c:v>
                </c:pt>
              </c:numCache>
            </c:numRef>
          </c:val>
          <c:extLst>
            <c:ext xmlns:c16="http://schemas.microsoft.com/office/drawing/2014/chart" uri="{C3380CC4-5D6E-409C-BE32-E72D297353CC}">
              <c16:uniqueId val="{00000000-C417-445C-8EC4-FCA4BB28F3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C417-445C-8EC4-FCA4BB28F3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76.260000000000005</c:v>
                </c:pt>
                <c:pt idx="1">
                  <c:v>78.209999999999994</c:v>
                </c:pt>
                <c:pt idx="2">
                  <c:v>89.35</c:v>
                </c:pt>
                <c:pt idx="3">
                  <c:v>89.25</c:v>
                </c:pt>
                <c:pt idx="4">
                  <c:v>93.96</c:v>
                </c:pt>
              </c:numCache>
            </c:numRef>
          </c:val>
          <c:extLst>
            <c:ext xmlns:c16="http://schemas.microsoft.com/office/drawing/2014/chart" uri="{C3380CC4-5D6E-409C-BE32-E72D297353CC}">
              <c16:uniqueId val="{00000000-A55F-42B2-BC18-1FAED66BBA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A55F-42B2-BC18-1FAED66BBA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176.44</c:v>
                </c:pt>
                <c:pt idx="1">
                  <c:v>174.72</c:v>
                </c:pt>
                <c:pt idx="2">
                  <c:v>153.58000000000001</c:v>
                </c:pt>
                <c:pt idx="3">
                  <c:v>154.21</c:v>
                </c:pt>
                <c:pt idx="4">
                  <c:v>146.5</c:v>
                </c:pt>
              </c:numCache>
            </c:numRef>
          </c:val>
          <c:extLst>
            <c:ext xmlns:c16="http://schemas.microsoft.com/office/drawing/2014/chart" uri="{C3380CC4-5D6E-409C-BE32-E72D297353CC}">
              <c16:uniqueId val="{00000000-8CFC-4212-983D-903C70FCCA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8CFC-4212-983D-903C70FCCA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G12" sqref="G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奈良県　大淀町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17456</v>
      </c>
      <c r="AM8" s="69"/>
      <c r="AN8" s="69"/>
      <c r="AO8" s="69"/>
      <c r="AP8" s="69"/>
      <c r="AQ8" s="69"/>
      <c r="AR8" s="69"/>
      <c r="AS8" s="69"/>
      <c r="AT8" s="68">
        <f>データ!T6</f>
        <v>38.1</v>
      </c>
      <c r="AU8" s="68"/>
      <c r="AV8" s="68"/>
      <c r="AW8" s="68"/>
      <c r="AX8" s="68"/>
      <c r="AY8" s="68"/>
      <c r="AZ8" s="68"/>
      <c r="BA8" s="68"/>
      <c r="BB8" s="68">
        <f>データ!U6</f>
        <v>458.16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58.55</v>
      </c>
      <c r="J10" s="68"/>
      <c r="K10" s="68"/>
      <c r="L10" s="68"/>
      <c r="M10" s="68"/>
      <c r="N10" s="68"/>
      <c r="O10" s="68"/>
      <c r="P10" s="68">
        <f>データ!P6</f>
        <v>87.52</v>
      </c>
      <c r="Q10" s="68"/>
      <c r="R10" s="68"/>
      <c r="S10" s="68"/>
      <c r="T10" s="68"/>
      <c r="U10" s="68"/>
      <c r="V10" s="68"/>
      <c r="W10" s="68">
        <f>データ!Q6</f>
        <v>87</v>
      </c>
      <c r="X10" s="68"/>
      <c r="Y10" s="68"/>
      <c r="Z10" s="68"/>
      <c r="AA10" s="68"/>
      <c r="AB10" s="68"/>
      <c r="AC10" s="68"/>
      <c r="AD10" s="69">
        <f>データ!R6</f>
        <v>2787</v>
      </c>
      <c r="AE10" s="69"/>
      <c r="AF10" s="69"/>
      <c r="AG10" s="69"/>
      <c r="AH10" s="69"/>
      <c r="AI10" s="69"/>
      <c r="AJ10" s="69"/>
      <c r="AK10" s="2"/>
      <c r="AL10" s="69">
        <f>データ!V6</f>
        <v>15173</v>
      </c>
      <c r="AM10" s="69"/>
      <c r="AN10" s="69"/>
      <c r="AO10" s="69"/>
      <c r="AP10" s="69"/>
      <c r="AQ10" s="69"/>
      <c r="AR10" s="69"/>
      <c r="AS10" s="69"/>
      <c r="AT10" s="68">
        <f>データ!W6</f>
        <v>4.6500000000000004</v>
      </c>
      <c r="AU10" s="68"/>
      <c r="AV10" s="68"/>
      <c r="AW10" s="68"/>
      <c r="AX10" s="68"/>
      <c r="AY10" s="68"/>
      <c r="AZ10" s="68"/>
      <c r="BA10" s="68"/>
      <c r="BB10" s="68">
        <f>データ!X6</f>
        <v>3263.01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2sSpDNKaJTxHjtZMHWrkw38bryLD3Qzf7XVbycJ/U4S3TqtCzqFdoQ37443FU34nhw/D1u015YTqEZwycpsPg==" saltValue="xmJLQfs6WhhOWku7E02y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294420</v>
      </c>
      <c r="D6" s="33">
        <f t="shared" si="3"/>
        <v>46</v>
      </c>
      <c r="E6" s="33">
        <f t="shared" si="3"/>
        <v>17</v>
      </c>
      <c r="F6" s="33">
        <f t="shared" si="3"/>
        <v>1</v>
      </c>
      <c r="G6" s="33">
        <f t="shared" si="3"/>
        <v>0</v>
      </c>
      <c r="H6" s="33" t="str">
        <f t="shared" si="3"/>
        <v>奈良県　大淀町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58.55</v>
      </c>
      <c r="P6" s="34">
        <f t="shared" si="3"/>
        <v>87.52</v>
      </c>
      <c r="Q6" s="34">
        <f t="shared" si="3"/>
        <v>87</v>
      </c>
      <c r="R6" s="34">
        <f t="shared" si="3"/>
        <v>2787</v>
      </c>
      <c r="S6" s="34">
        <f t="shared" si="3"/>
        <v>17456</v>
      </c>
      <c r="T6" s="34">
        <f t="shared" si="3"/>
        <v>38.1</v>
      </c>
      <c r="U6" s="34">
        <f t="shared" si="3"/>
        <v>458.16</v>
      </c>
      <c r="V6" s="34">
        <f t="shared" si="3"/>
        <v>15173</v>
      </c>
      <c r="W6" s="34">
        <f t="shared" si="3"/>
        <v>4.6500000000000004</v>
      </c>
      <c r="X6" s="34">
        <f t="shared" si="3"/>
        <v>3263.01</v>
      </c>
      <c r="Y6" s="35">
        <f>IF(Y7="",NA(),Y7)</f>
        <v>115.55</v>
      </c>
      <c r="Z6" s="35">
        <f t="shared" ref="Z6:AH6" si="4">IF(Z7="",NA(),Z7)</f>
        <v>96.7</v>
      </c>
      <c r="AA6" s="35">
        <f t="shared" si="4"/>
        <v>94.71</v>
      </c>
      <c r="AB6" s="35">
        <f t="shared" si="4"/>
        <v>98.25</v>
      </c>
      <c r="AC6" s="35">
        <f t="shared" si="4"/>
        <v>99.45</v>
      </c>
      <c r="AD6" s="35">
        <f t="shared" si="4"/>
        <v>109.12</v>
      </c>
      <c r="AE6" s="35">
        <f t="shared" si="4"/>
        <v>106.85</v>
      </c>
      <c r="AF6" s="35">
        <f t="shared" si="4"/>
        <v>108.11</v>
      </c>
      <c r="AG6" s="35">
        <f t="shared" si="4"/>
        <v>104.14</v>
      </c>
      <c r="AH6" s="35">
        <f t="shared" si="4"/>
        <v>106.57</v>
      </c>
      <c r="AI6" s="34" t="str">
        <f>IF(AI7="","",IF(AI7="-","【-】","【"&amp;SUBSTITUTE(TEXT(AI7,"#,##0.00"),"-","△")&amp;"】"))</f>
        <v>【108.07】</v>
      </c>
      <c r="AJ6" s="34">
        <f>IF(AJ7="",NA(),AJ7)</f>
        <v>0</v>
      </c>
      <c r="AK6" s="34">
        <f t="shared" ref="AK6:AS6" si="5">IF(AK7="",NA(),AK7)</f>
        <v>0</v>
      </c>
      <c r="AL6" s="34">
        <f t="shared" si="5"/>
        <v>0</v>
      </c>
      <c r="AM6" s="34">
        <f t="shared" si="5"/>
        <v>0</v>
      </c>
      <c r="AN6" s="34">
        <f t="shared" si="5"/>
        <v>0</v>
      </c>
      <c r="AO6" s="35">
        <f t="shared" si="5"/>
        <v>116.49</v>
      </c>
      <c r="AP6" s="35">
        <f t="shared" si="5"/>
        <v>92.92</v>
      </c>
      <c r="AQ6" s="35">
        <f t="shared" si="5"/>
        <v>86.54</v>
      </c>
      <c r="AR6" s="35">
        <f t="shared" si="5"/>
        <v>73.180000000000007</v>
      </c>
      <c r="AS6" s="35">
        <f t="shared" si="5"/>
        <v>53.44</v>
      </c>
      <c r="AT6" s="34" t="str">
        <f>IF(AT7="","",IF(AT7="-","【-】","【"&amp;SUBSTITUTE(TEXT(AT7,"#,##0.00"),"-","△")&amp;"】"))</f>
        <v>【3.09】</v>
      </c>
      <c r="AU6" s="35">
        <f>IF(AU7="",NA(),AU7)</f>
        <v>44.93</v>
      </c>
      <c r="AV6" s="35">
        <f t="shared" ref="AV6:BD6" si="6">IF(AV7="",NA(),AV7)</f>
        <v>50.41</v>
      </c>
      <c r="AW6" s="35">
        <f t="shared" si="6"/>
        <v>65.83</v>
      </c>
      <c r="AX6" s="35">
        <f t="shared" si="6"/>
        <v>56.6</v>
      </c>
      <c r="AY6" s="35">
        <f t="shared" si="6"/>
        <v>45.3</v>
      </c>
      <c r="AZ6" s="35">
        <f t="shared" si="6"/>
        <v>44.37</v>
      </c>
      <c r="BA6" s="35">
        <f t="shared" si="6"/>
        <v>50.66</v>
      </c>
      <c r="BB6" s="35">
        <f t="shared" si="6"/>
        <v>62.25</v>
      </c>
      <c r="BC6" s="35">
        <f t="shared" si="6"/>
        <v>52.32</v>
      </c>
      <c r="BD6" s="35">
        <f t="shared" si="6"/>
        <v>47.03</v>
      </c>
      <c r="BE6" s="34" t="str">
        <f>IF(BE7="","",IF(BE7="-","【-】","【"&amp;SUBSTITUTE(TEXT(BE7,"#,##0.00"),"-","△")&amp;"】"))</f>
        <v>【69.54】</v>
      </c>
      <c r="BF6" s="35">
        <f>IF(BF7="",NA(),BF7)</f>
        <v>1482.42</v>
      </c>
      <c r="BG6" s="35">
        <f t="shared" ref="BG6:BO6" si="7">IF(BG7="",NA(),BG7)</f>
        <v>1466.83</v>
      </c>
      <c r="BH6" s="35">
        <f t="shared" si="7"/>
        <v>1459.51</v>
      </c>
      <c r="BI6" s="35">
        <f t="shared" si="7"/>
        <v>1520.12</v>
      </c>
      <c r="BJ6" s="35">
        <f t="shared" si="7"/>
        <v>1522.67</v>
      </c>
      <c r="BK6" s="35">
        <f t="shared" si="7"/>
        <v>1118.56</v>
      </c>
      <c r="BL6" s="35">
        <f t="shared" si="7"/>
        <v>1111.31</v>
      </c>
      <c r="BM6" s="35">
        <f t="shared" si="7"/>
        <v>966.33</v>
      </c>
      <c r="BN6" s="35">
        <f t="shared" si="7"/>
        <v>958.81</v>
      </c>
      <c r="BO6" s="35">
        <f t="shared" si="7"/>
        <v>1001.3</v>
      </c>
      <c r="BP6" s="34" t="str">
        <f>IF(BP7="","",IF(BP7="-","【-】","【"&amp;SUBSTITUTE(TEXT(BP7,"#,##0.00"),"-","△")&amp;"】"))</f>
        <v>【682.51】</v>
      </c>
      <c r="BQ6" s="35">
        <f>IF(BQ7="",NA(),BQ7)</f>
        <v>76.260000000000005</v>
      </c>
      <c r="BR6" s="35">
        <f t="shared" ref="BR6:BZ6" si="8">IF(BR7="",NA(),BR7)</f>
        <v>78.209999999999994</v>
      </c>
      <c r="BS6" s="35">
        <f t="shared" si="8"/>
        <v>89.35</v>
      </c>
      <c r="BT6" s="35">
        <f t="shared" si="8"/>
        <v>89.25</v>
      </c>
      <c r="BU6" s="35">
        <f t="shared" si="8"/>
        <v>93.96</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176.44</v>
      </c>
      <c r="CC6" s="35">
        <f t="shared" ref="CC6:CK6" si="9">IF(CC7="",NA(),CC7)</f>
        <v>174.72</v>
      </c>
      <c r="CD6" s="35">
        <f t="shared" si="9"/>
        <v>153.58000000000001</v>
      </c>
      <c r="CE6" s="35">
        <f t="shared" si="9"/>
        <v>154.21</v>
      </c>
      <c r="CF6" s="35">
        <f t="shared" si="9"/>
        <v>146.5</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87.13</v>
      </c>
      <c r="CY6" s="35">
        <f t="shared" ref="CY6:DG6" si="11">IF(CY7="",NA(),CY7)</f>
        <v>87.2</v>
      </c>
      <c r="CZ6" s="35">
        <f t="shared" si="11"/>
        <v>87.07</v>
      </c>
      <c r="DA6" s="35">
        <f t="shared" si="11"/>
        <v>87.32</v>
      </c>
      <c r="DB6" s="35">
        <f t="shared" si="11"/>
        <v>87.46</v>
      </c>
      <c r="DC6" s="35">
        <f t="shared" si="11"/>
        <v>83.8</v>
      </c>
      <c r="DD6" s="35">
        <f t="shared" si="11"/>
        <v>83.91</v>
      </c>
      <c r="DE6" s="35">
        <f t="shared" si="11"/>
        <v>83.51</v>
      </c>
      <c r="DF6" s="35">
        <f t="shared" si="11"/>
        <v>83.02</v>
      </c>
      <c r="DG6" s="35">
        <f t="shared" si="11"/>
        <v>82.55</v>
      </c>
      <c r="DH6" s="34" t="str">
        <f>IF(DH7="","",IF(DH7="-","【-】","【"&amp;SUBSTITUTE(TEXT(DH7,"#,##0.00"),"-","△")&amp;"】"))</f>
        <v>【95.35】</v>
      </c>
      <c r="DI6" s="35">
        <f>IF(DI7="",NA(),DI7)</f>
        <v>4.8600000000000003</v>
      </c>
      <c r="DJ6" s="35">
        <f t="shared" ref="DJ6:DR6" si="12">IF(DJ7="",NA(),DJ7)</f>
        <v>7.16</v>
      </c>
      <c r="DK6" s="35">
        <f t="shared" si="12"/>
        <v>9.34</v>
      </c>
      <c r="DL6" s="35">
        <f t="shared" si="12"/>
        <v>11.58</v>
      </c>
      <c r="DM6" s="35">
        <f t="shared" si="12"/>
        <v>13.82</v>
      </c>
      <c r="DN6" s="35">
        <f t="shared" si="12"/>
        <v>23.95</v>
      </c>
      <c r="DO6" s="35">
        <f t="shared" si="12"/>
        <v>21.09</v>
      </c>
      <c r="DP6" s="35">
        <f t="shared" si="12"/>
        <v>21.16</v>
      </c>
      <c r="DQ6" s="35">
        <f t="shared" si="12"/>
        <v>15.95</v>
      </c>
      <c r="DR6" s="35">
        <f t="shared" si="12"/>
        <v>15.85</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8" s="36" customFormat="1" x14ac:dyDescent="0.15">
      <c r="A7" s="28"/>
      <c r="B7" s="37">
        <v>2019</v>
      </c>
      <c r="C7" s="37">
        <v>294420</v>
      </c>
      <c r="D7" s="37">
        <v>46</v>
      </c>
      <c r="E7" s="37">
        <v>17</v>
      </c>
      <c r="F7" s="37">
        <v>1</v>
      </c>
      <c r="G7" s="37">
        <v>0</v>
      </c>
      <c r="H7" s="37" t="s">
        <v>95</v>
      </c>
      <c r="I7" s="37" t="s">
        <v>96</v>
      </c>
      <c r="J7" s="37" t="s">
        <v>97</v>
      </c>
      <c r="K7" s="37" t="s">
        <v>98</v>
      </c>
      <c r="L7" s="37" t="s">
        <v>99</v>
      </c>
      <c r="M7" s="37" t="s">
        <v>100</v>
      </c>
      <c r="N7" s="38" t="s">
        <v>101</v>
      </c>
      <c r="O7" s="38">
        <v>58.55</v>
      </c>
      <c r="P7" s="38">
        <v>87.52</v>
      </c>
      <c r="Q7" s="38">
        <v>87</v>
      </c>
      <c r="R7" s="38">
        <v>2787</v>
      </c>
      <c r="S7" s="38">
        <v>17456</v>
      </c>
      <c r="T7" s="38">
        <v>38.1</v>
      </c>
      <c r="U7" s="38">
        <v>458.16</v>
      </c>
      <c r="V7" s="38">
        <v>15173</v>
      </c>
      <c r="W7" s="38">
        <v>4.6500000000000004</v>
      </c>
      <c r="X7" s="38">
        <v>3263.01</v>
      </c>
      <c r="Y7" s="38">
        <v>115.55</v>
      </c>
      <c r="Z7" s="38">
        <v>96.7</v>
      </c>
      <c r="AA7" s="38">
        <v>94.71</v>
      </c>
      <c r="AB7" s="38">
        <v>98.25</v>
      </c>
      <c r="AC7" s="38">
        <v>99.45</v>
      </c>
      <c r="AD7" s="38">
        <v>109.12</v>
      </c>
      <c r="AE7" s="38">
        <v>106.85</v>
      </c>
      <c r="AF7" s="38">
        <v>108.11</v>
      </c>
      <c r="AG7" s="38">
        <v>104.14</v>
      </c>
      <c r="AH7" s="38">
        <v>106.57</v>
      </c>
      <c r="AI7" s="38">
        <v>108.07</v>
      </c>
      <c r="AJ7" s="38">
        <v>0</v>
      </c>
      <c r="AK7" s="38">
        <v>0</v>
      </c>
      <c r="AL7" s="38">
        <v>0</v>
      </c>
      <c r="AM7" s="38">
        <v>0</v>
      </c>
      <c r="AN7" s="38">
        <v>0</v>
      </c>
      <c r="AO7" s="38">
        <v>116.49</v>
      </c>
      <c r="AP7" s="38">
        <v>92.92</v>
      </c>
      <c r="AQ7" s="38">
        <v>86.54</v>
      </c>
      <c r="AR7" s="38">
        <v>73.180000000000007</v>
      </c>
      <c r="AS7" s="38">
        <v>53.44</v>
      </c>
      <c r="AT7" s="38">
        <v>3.09</v>
      </c>
      <c r="AU7" s="38">
        <v>44.93</v>
      </c>
      <c r="AV7" s="38">
        <v>50.41</v>
      </c>
      <c r="AW7" s="38">
        <v>65.83</v>
      </c>
      <c r="AX7" s="38">
        <v>56.6</v>
      </c>
      <c r="AY7" s="38">
        <v>45.3</v>
      </c>
      <c r="AZ7" s="38">
        <v>44.37</v>
      </c>
      <c r="BA7" s="38">
        <v>50.66</v>
      </c>
      <c r="BB7" s="38">
        <v>62.25</v>
      </c>
      <c r="BC7" s="38">
        <v>52.32</v>
      </c>
      <c r="BD7" s="38">
        <v>47.03</v>
      </c>
      <c r="BE7" s="38">
        <v>69.540000000000006</v>
      </c>
      <c r="BF7" s="38">
        <v>1482.42</v>
      </c>
      <c r="BG7" s="38">
        <v>1466.83</v>
      </c>
      <c r="BH7" s="38">
        <v>1459.51</v>
      </c>
      <c r="BI7" s="38">
        <v>1520.12</v>
      </c>
      <c r="BJ7" s="38">
        <v>1522.67</v>
      </c>
      <c r="BK7" s="38">
        <v>1118.56</v>
      </c>
      <c r="BL7" s="38">
        <v>1111.31</v>
      </c>
      <c r="BM7" s="38">
        <v>966.33</v>
      </c>
      <c r="BN7" s="38">
        <v>958.81</v>
      </c>
      <c r="BO7" s="38">
        <v>1001.3</v>
      </c>
      <c r="BP7" s="38">
        <v>682.51</v>
      </c>
      <c r="BQ7" s="38">
        <v>76.260000000000005</v>
      </c>
      <c r="BR7" s="38">
        <v>78.209999999999994</v>
      </c>
      <c r="BS7" s="38">
        <v>89.35</v>
      </c>
      <c r="BT7" s="38">
        <v>89.25</v>
      </c>
      <c r="BU7" s="38">
        <v>93.96</v>
      </c>
      <c r="BV7" s="38">
        <v>72.33</v>
      </c>
      <c r="BW7" s="38">
        <v>75.540000000000006</v>
      </c>
      <c r="BX7" s="38">
        <v>81.739999999999995</v>
      </c>
      <c r="BY7" s="38">
        <v>82.88</v>
      </c>
      <c r="BZ7" s="38">
        <v>81.88</v>
      </c>
      <c r="CA7" s="38">
        <v>100.34</v>
      </c>
      <c r="CB7" s="38">
        <v>176.44</v>
      </c>
      <c r="CC7" s="38">
        <v>174.72</v>
      </c>
      <c r="CD7" s="38">
        <v>153.58000000000001</v>
      </c>
      <c r="CE7" s="38">
        <v>154.21</v>
      </c>
      <c r="CF7" s="38">
        <v>146.5</v>
      </c>
      <c r="CG7" s="38">
        <v>215.28</v>
      </c>
      <c r="CH7" s="38">
        <v>207.96</v>
      </c>
      <c r="CI7" s="38">
        <v>194.31</v>
      </c>
      <c r="CJ7" s="38">
        <v>190.99</v>
      </c>
      <c r="CK7" s="38">
        <v>187.55</v>
      </c>
      <c r="CL7" s="38">
        <v>136.15</v>
      </c>
      <c r="CM7" s="38" t="s">
        <v>101</v>
      </c>
      <c r="CN7" s="38" t="s">
        <v>101</v>
      </c>
      <c r="CO7" s="38" t="s">
        <v>101</v>
      </c>
      <c r="CP7" s="38" t="s">
        <v>101</v>
      </c>
      <c r="CQ7" s="38" t="s">
        <v>101</v>
      </c>
      <c r="CR7" s="38">
        <v>54.67</v>
      </c>
      <c r="CS7" s="38">
        <v>53.51</v>
      </c>
      <c r="CT7" s="38">
        <v>53.5</v>
      </c>
      <c r="CU7" s="38">
        <v>52.58</v>
      </c>
      <c r="CV7" s="38">
        <v>50.94</v>
      </c>
      <c r="CW7" s="38">
        <v>59.64</v>
      </c>
      <c r="CX7" s="38">
        <v>87.13</v>
      </c>
      <c r="CY7" s="38">
        <v>87.2</v>
      </c>
      <c r="CZ7" s="38">
        <v>87.07</v>
      </c>
      <c r="DA7" s="38">
        <v>87.32</v>
      </c>
      <c r="DB7" s="38">
        <v>87.46</v>
      </c>
      <c r="DC7" s="38">
        <v>83.8</v>
      </c>
      <c r="DD7" s="38">
        <v>83.91</v>
      </c>
      <c r="DE7" s="38">
        <v>83.51</v>
      </c>
      <c r="DF7" s="38">
        <v>83.02</v>
      </c>
      <c r="DG7" s="38">
        <v>82.55</v>
      </c>
      <c r="DH7" s="38">
        <v>95.35</v>
      </c>
      <c r="DI7" s="38">
        <v>4.8600000000000003</v>
      </c>
      <c r="DJ7" s="38">
        <v>7.16</v>
      </c>
      <c r="DK7" s="38">
        <v>9.34</v>
      </c>
      <c r="DL7" s="38">
        <v>11.58</v>
      </c>
      <c r="DM7" s="38">
        <v>13.82</v>
      </c>
      <c r="DN7" s="38">
        <v>23.95</v>
      </c>
      <c r="DO7" s="38">
        <v>21.09</v>
      </c>
      <c r="DP7" s="38">
        <v>21.16</v>
      </c>
      <c r="DQ7" s="38">
        <v>15.95</v>
      </c>
      <c r="DR7" s="38">
        <v>15.85</v>
      </c>
      <c r="DS7" s="38">
        <v>38.57</v>
      </c>
      <c r="DT7" s="38">
        <v>0</v>
      </c>
      <c r="DU7" s="38">
        <v>0</v>
      </c>
      <c r="DV7" s="38">
        <v>0</v>
      </c>
      <c r="DW7" s="38">
        <v>0</v>
      </c>
      <c r="DX7" s="38">
        <v>0</v>
      </c>
      <c r="DY7" s="38">
        <v>0</v>
      </c>
      <c r="DZ7" s="38">
        <v>0</v>
      </c>
      <c r="EA7" s="38">
        <v>0</v>
      </c>
      <c r="EB7" s="38">
        <v>0</v>
      </c>
      <c r="EC7" s="38">
        <v>0</v>
      </c>
      <c r="ED7" s="38">
        <v>5.9</v>
      </c>
      <c r="EE7" s="38">
        <v>0</v>
      </c>
      <c r="EF7" s="38">
        <v>0</v>
      </c>
      <c r="EG7" s="38">
        <v>0</v>
      </c>
      <c r="EH7" s="38">
        <v>0</v>
      </c>
      <c r="EI7" s="38">
        <v>0</v>
      </c>
      <c r="EJ7" s="38">
        <v>0.11</v>
      </c>
      <c r="EK7" s="38">
        <v>0.15</v>
      </c>
      <c r="EL7" s="38">
        <v>0.16</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OY031154</cp:lastModifiedBy>
  <cp:lastPrinted>2021-01-15T10:01:45Z</cp:lastPrinted>
  <dcterms:created xsi:type="dcterms:W3CDTF">2020-12-04T02:29:21Z</dcterms:created>
  <dcterms:modified xsi:type="dcterms:W3CDTF">2021-01-15T10:02:03Z</dcterms:modified>
  <cp:category/>
</cp:coreProperties>
</file>