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Y031151\Desktop\【経営比較分析表】2017_294420_46_1718\"/>
    </mc:Choice>
  </mc:AlternateContent>
  <workbookProtection workbookAlgorithmName="SHA-512" workbookHashValue="6w9OZRonxhHeP/IleEiPz7YZ+WwN5sltK4YH6c8w7p5YNoTeght4bsdr60T4fpcdkxrqI2La6DO3+Djfcfneaw==" workbookSaltValue="Fp68kuczLEA7wkwKd1oS+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W10" i="4"/>
  <c r="P10" i="4"/>
  <c r="B10" i="4"/>
  <c r="BB8" i="4"/>
  <c r="AT8" i="4"/>
  <c r="W8" i="4"/>
  <c r="P8" i="4"/>
  <c r="B6" i="4"/>
  <c r="C10" i="5" l="1"/>
  <c r="D10" i="5"/>
  <c r="E10" i="5"/>
  <c r="B10" i="5"/>
</calcChain>
</file>

<file path=xl/sharedStrings.xml><?xml version="1.0" encoding="utf-8"?>
<sst xmlns="http://schemas.openxmlformats.org/spreadsheetml/2006/main" count="261" uniqueCount="123">
  <si>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</si>
  <si>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</si>
  <si>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</si>
  <si>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</si>
  <si>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</si>
  <si>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</si>
  <si>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</si>
  <si>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</si>
  <si>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</si>
  <si>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</si>
  <si>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</si>
  <si>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</si>
  <si>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</si>
  <si>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</si>
  <si>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</si>
  <si>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</si>
  <si>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</si>
  <si>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</si>
  <si>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</si>
  <si>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</si>
  <si>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</si>
  <si>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</si>
  <si>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</si>
  <si>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</si>
  <si>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</si>
  <si>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</si>
  <si>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</si>
  <si>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</si>
  <si>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</si>
  <si>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</si>
  <si>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</si>
  <si>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</si>
  <si>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</si>
  <si>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</si>
  <si>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</si>
  <si>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</si>
  <si>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</si>
  <si>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</si>
  <si>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</si>
  <si>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</si>
  <si>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</si>
  <si>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</si>
  <si>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</si>
  <si>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</si>
  <si>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</si>
  <si>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</si>
  <si>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</si>
  <si>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</si>
  <si>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</si>
  <si>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</si>
  <si>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</si>
  <si>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</si>
  <si>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</si>
  <si>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</si>
  <si>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</si>
  <si>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</si>
  <si>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</si>
  <si>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</si>
  <si>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</si>
  <si>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</si>
  <si>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</si>
  <si>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</si>
  <si>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</si>
  <si>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</si>
  <si>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</si>
  <si>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</si>
  <si>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</si>
  <si>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</si>
  <si>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</si>
  <si>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</si>
  <si>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</si>
  <si>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</si>
  <si>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</si>
  <si>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</si>
  <si>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</si>
  <si>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</si>
  <si>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</si>
  <si>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</si>
  <si>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</si>
  <si>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</si>
  <si>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</si>
  <si>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</si>
  <si>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</si>
  <si>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</si>
  <si>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</si>
  <si>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</si>
  <si>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</si>
  <si>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</si>
  <si>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</si>
  <si>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</si>
  <si>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</si>
  <si>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</si>
  <si>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</si>
  <si>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</si>
  <si>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</si>
  <si>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</si>
  <si>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</si>
  <si>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</si>
  <si>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</si>
  <si>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</si>
  <si>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</si>
  <si>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</si>
  <si>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</si>
  <si>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</si>
  <si>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</si>
  <si>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</si>
  <si>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</si>
  <si>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</si>
  <si>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大淀町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</si>
  <si>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</si>
  <si>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</si>
  <si>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</si>
  <si>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</si>
  <si>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</si>
  <si>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</si>
  <si>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</si>
  <si>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</si>
  <si>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</si>
  <si>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</si>
  <si>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</si>
  <si>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・本事業は供用開始後22年を経過しているが、保有資産の大部分が管渠であり、耐用年数は50年を見込んでいるため現在老朽化の度合いは非常に低い。
・①有形固定資産減価償却率も非常に低いが、本事業は平成26年度より企業会計に移行しており、今後も未普及解消のための施設整備を進めていく必要があることから、向こう数十年間は増加していく傾向にあると考えられる。
※本事業は平成26年度に企業会計に移行しているため、平成25年度以前のデータは無し。</t>
    <phoneticPr fontId="4"/>
  </si>
  <si>
    <t>・⑤経費回収率について、使用料収入が増加したことにより収益の改善は見られるが、減価償却費の増加等により、ほぼ横ばいの数値となっている。しかしながら、依然として100％を下回っており、一般会計繰入金等の使用料以外の収入で経費を賄っているのが現状である。
・⑥汚水処理原価について、前年度より21.14円減少しているが、主な要因として、分流式下水道に要する経費の算出方法が変更となったことや、④企業債残高対事業規模比率が減少したことにも表れているように、企業債残高の減少により支払利息も減少したことが挙げられる。
※本事業は平成26年度に企業会計に移行しているため、平成25年度以前のデータは無し。
※⑦施設利用率が0％であるのは、奈良県流域下水道に接続することで終末処理を行っているためである。</t>
    <rPh sb="27" eb="29">
      <t>シュウエキ</t>
    </rPh>
    <rPh sb="30" eb="32">
      <t>カイゼン</t>
    </rPh>
    <rPh sb="33" eb="34">
      <t>ミ</t>
    </rPh>
    <rPh sb="39" eb="41">
      <t>ゲンカ</t>
    </rPh>
    <rPh sb="41" eb="43">
      <t>ショウキャク</t>
    </rPh>
    <rPh sb="43" eb="44">
      <t>ヒ</t>
    </rPh>
    <rPh sb="45" eb="47">
      <t>ゾウカ</t>
    </rPh>
    <rPh sb="47" eb="48">
      <t>トウ</t>
    </rPh>
    <rPh sb="54" eb="55">
      <t>ヨコ</t>
    </rPh>
    <rPh sb="58" eb="60">
      <t>スウチ</t>
    </rPh>
    <rPh sb="167" eb="169">
      <t>ブンリュウ</t>
    </rPh>
    <rPh sb="169" eb="170">
      <t>シキ</t>
    </rPh>
    <rPh sb="170" eb="173">
      <t>ゲスイドウ</t>
    </rPh>
    <rPh sb="174" eb="175">
      <t>ヨウ</t>
    </rPh>
    <rPh sb="177" eb="179">
      <t>ケイヒ</t>
    </rPh>
    <rPh sb="180" eb="182">
      <t>サンシュツ</t>
    </rPh>
    <rPh sb="182" eb="184">
      <t>ホウホウ</t>
    </rPh>
    <rPh sb="185" eb="187">
      <t>ヘンコウ</t>
    </rPh>
    <phoneticPr fontId="4"/>
  </si>
  <si>
    <t>・平成29年度は、接続件数の増加により、下水道使用料は微増となっており、収益は増加しているものの、依然として一般会計繰入金等の使用料以外の収入に頼らざるを得ない状況である。
　本町下水道事業は整備の途上にあり、未普及地区の整備を行うことで、今後も下水道使用料は増収することが見込まれるが、同時に資産の増加に伴う減価償却費等の費用が増加することも見込まれるため厳しい経営状況が続くと予想される。
　今後も引き続き、効率的な整備による普及率の向上や供用開始後の未接続箇所への接続依頼等により使用料収入を増加させることで、特定環境保全公共下水道事業も含む本町下水道事業全体の経営基盤の強化を図っていく。</t>
    <rPh sb="9" eb="11">
      <t>セツゾク</t>
    </rPh>
    <rPh sb="11" eb="13">
      <t>ケンスウ</t>
    </rPh>
    <rPh sb="14" eb="16">
      <t>ゾウカ</t>
    </rPh>
    <rPh sb="20" eb="23">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</si>
</sst>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0E9-4B55-BA0A-DB22885D14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0.04</c:v>
                </c:pt>
                <c:pt idx="2">
                  <c:v>0.11</c:v>
                </c:pt>
                <c:pt idx="3">
                  <c:v>0.15</c:v>
                </c:pt>
                <c:pt idx="4">
                  <c:v>0.16</c:v>
                </c:pt>
              </c:numCache>
            </c:numRef>
          </c:val>
          <c:smooth val="0"/>
          <c:extLst>
            <c:ext xmlns:c16="http://schemas.microsoft.com/office/drawing/2014/chart" uri="{C3380CC4-5D6E-409C-BE32-E72D297353CC}">
              <c16:uniqueId val="{00000001-90E9-4B55-BA0A-DB22885D14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E7-43E0-B292-3C3F4AECFA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54.44</c:v>
                </c:pt>
                <c:pt idx="2">
                  <c:v>54.67</c:v>
                </c:pt>
                <c:pt idx="3">
                  <c:v>53.51</c:v>
                </c:pt>
                <c:pt idx="4">
                  <c:v>53.5</c:v>
                </c:pt>
              </c:numCache>
            </c:numRef>
          </c:val>
          <c:smooth val="0"/>
          <c:extLst>
            <c:ext xmlns:c16="http://schemas.microsoft.com/office/drawing/2014/chart" uri="{C3380CC4-5D6E-409C-BE32-E72D297353CC}">
              <c16:uniqueId val="{00000001-ABE7-43E0-B292-3C3F4AECFA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86.7</c:v>
                </c:pt>
                <c:pt idx="2">
                  <c:v>87.13</c:v>
                </c:pt>
                <c:pt idx="3">
                  <c:v>87.2</c:v>
                </c:pt>
                <c:pt idx="4">
                  <c:v>87.07</c:v>
                </c:pt>
              </c:numCache>
            </c:numRef>
          </c:val>
          <c:extLst>
            <c:ext xmlns:c16="http://schemas.microsoft.com/office/drawing/2014/chart" uri="{C3380CC4-5D6E-409C-BE32-E72D297353CC}">
              <c16:uniqueId val="{00000000-4350-4B41-B202-38808F0866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84.2</c:v>
                </c:pt>
                <c:pt idx="2">
                  <c:v>83.8</c:v>
                </c:pt>
                <c:pt idx="3">
                  <c:v>83.91</c:v>
                </c:pt>
                <c:pt idx="4">
                  <c:v>83.51</c:v>
                </c:pt>
              </c:numCache>
            </c:numRef>
          </c:val>
          <c:smooth val="0"/>
          <c:extLst>
            <c:ext xmlns:c16="http://schemas.microsoft.com/office/drawing/2014/chart" uri="{C3380CC4-5D6E-409C-BE32-E72D297353CC}">
              <c16:uniqueId val="{00000001-4350-4B41-B202-38808F0866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100.14</c:v>
                </c:pt>
                <c:pt idx="2">
                  <c:v>115.55</c:v>
                </c:pt>
                <c:pt idx="3">
                  <c:v>96.7</c:v>
                </c:pt>
                <c:pt idx="4">
                  <c:v>94.71</c:v>
                </c:pt>
              </c:numCache>
            </c:numRef>
          </c:val>
          <c:extLst>
            <c:ext xmlns:c16="http://schemas.microsoft.com/office/drawing/2014/chart" uri="{C3380CC4-5D6E-409C-BE32-E72D297353CC}">
              <c16:uniqueId val="{00000000-2ACD-48FA-AC0C-A934742F96A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108.56</c:v>
                </c:pt>
                <c:pt idx="2">
                  <c:v>109.12</c:v>
                </c:pt>
                <c:pt idx="3">
                  <c:v>106.85</c:v>
                </c:pt>
                <c:pt idx="4">
                  <c:v>108.11</c:v>
                </c:pt>
              </c:numCache>
            </c:numRef>
          </c:val>
          <c:smooth val="0"/>
          <c:extLst>
            <c:ext xmlns:c16="http://schemas.microsoft.com/office/drawing/2014/chart" uri="{C3380CC4-5D6E-409C-BE32-E72D297353CC}">
              <c16:uniqueId val="{00000001-2ACD-48FA-AC0C-A934742F96A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2.4500000000000002</c:v>
                </c:pt>
                <c:pt idx="2">
                  <c:v>4.8600000000000003</c:v>
                </c:pt>
                <c:pt idx="3">
                  <c:v>7.16</c:v>
                </c:pt>
                <c:pt idx="4">
                  <c:v>9.34</c:v>
                </c:pt>
              </c:numCache>
            </c:numRef>
          </c:val>
          <c:extLst>
            <c:ext xmlns:c16="http://schemas.microsoft.com/office/drawing/2014/chart" uri="{C3380CC4-5D6E-409C-BE32-E72D297353CC}">
              <c16:uniqueId val="{00000000-75D7-4A92-B341-B46EE4E686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21.28</c:v>
                </c:pt>
                <c:pt idx="2">
                  <c:v>23.95</c:v>
                </c:pt>
                <c:pt idx="3">
                  <c:v>21.09</c:v>
                </c:pt>
                <c:pt idx="4">
                  <c:v>21.16</c:v>
                </c:pt>
              </c:numCache>
            </c:numRef>
          </c:val>
          <c:smooth val="0"/>
          <c:extLst>
            <c:ext xmlns:c16="http://schemas.microsoft.com/office/drawing/2014/chart" uri="{C3380CC4-5D6E-409C-BE32-E72D297353CC}">
              <c16:uniqueId val="{00000001-75D7-4A92-B341-B46EE4E686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2E0-4B17-88D1-DFEE0DD4CA9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A2E0-4B17-88D1-DFEE0DD4CA9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1.67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5C5-4C52-9C08-6C395E793BE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100.32</c:v>
                </c:pt>
                <c:pt idx="2">
                  <c:v>116.49</c:v>
                </c:pt>
                <c:pt idx="3">
                  <c:v>92.92</c:v>
                </c:pt>
                <c:pt idx="4">
                  <c:v>86.54</c:v>
                </c:pt>
              </c:numCache>
            </c:numRef>
          </c:val>
          <c:smooth val="0"/>
          <c:extLst>
            <c:ext xmlns:c16="http://schemas.microsoft.com/office/drawing/2014/chart" uri="{C3380CC4-5D6E-409C-BE32-E72D297353CC}">
              <c16:uniqueId val="{00000001-25C5-4C52-9C08-6C395E793BE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20.260000000000002</c:v>
                </c:pt>
                <c:pt idx="2">
                  <c:v>44.93</c:v>
                </c:pt>
                <c:pt idx="3">
                  <c:v>50.41</c:v>
                </c:pt>
                <c:pt idx="4">
                  <c:v>65.83</c:v>
                </c:pt>
              </c:numCache>
            </c:numRef>
          </c:val>
          <c:extLst>
            <c:ext xmlns:c16="http://schemas.microsoft.com/office/drawing/2014/chart" uri="{C3380CC4-5D6E-409C-BE32-E72D297353CC}">
              <c16:uniqueId val="{00000000-5F3F-47F1-8E94-4B6B4EB0877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49.23</c:v>
                </c:pt>
                <c:pt idx="2">
                  <c:v>44.37</c:v>
                </c:pt>
                <c:pt idx="3">
                  <c:v>50.66</c:v>
                </c:pt>
                <c:pt idx="4">
                  <c:v>62.25</c:v>
                </c:pt>
              </c:numCache>
            </c:numRef>
          </c:val>
          <c:smooth val="0"/>
          <c:extLst>
            <c:ext xmlns:c16="http://schemas.microsoft.com/office/drawing/2014/chart" uri="{C3380CC4-5D6E-409C-BE32-E72D297353CC}">
              <c16:uniqueId val="{00000001-5F3F-47F1-8E94-4B6B4EB0877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1491.23</c:v>
                </c:pt>
                <c:pt idx="2">
                  <c:v>1482.42</c:v>
                </c:pt>
                <c:pt idx="3">
                  <c:v>1466.83</c:v>
                </c:pt>
                <c:pt idx="4">
                  <c:v>1459.51</c:v>
                </c:pt>
              </c:numCache>
            </c:numRef>
          </c:val>
          <c:extLst>
            <c:ext xmlns:c16="http://schemas.microsoft.com/office/drawing/2014/chart" uri="{C3380CC4-5D6E-409C-BE32-E72D297353CC}">
              <c16:uniqueId val="{00000000-B2EB-4E5B-AFC6-1659344EF9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1136.5</c:v>
                </c:pt>
                <c:pt idx="2">
                  <c:v>1118.56</c:v>
                </c:pt>
                <c:pt idx="3">
                  <c:v>1111.31</c:v>
                </c:pt>
                <c:pt idx="4">
                  <c:v>966.33</c:v>
                </c:pt>
              </c:numCache>
            </c:numRef>
          </c:val>
          <c:smooth val="0"/>
          <c:extLst>
            <c:ext xmlns:c16="http://schemas.microsoft.com/office/drawing/2014/chart" uri="{C3380CC4-5D6E-409C-BE32-E72D297353CC}">
              <c16:uniqueId val="{00000001-B2EB-4E5B-AFC6-1659344EF9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74.33</c:v>
                </c:pt>
                <c:pt idx="2">
                  <c:v>76.260000000000005</c:v>
                </c:pt>
                <c:pt idx="3">
                  <c:v>78.209999999999994</c:v>
                </c:pt>
                <c:pt idx="4">
                  <c:v>89.35</c:v>
                </c:pt>
              </c:numCache>
            </c:numRef>
          </c:val>
          <c:extLst>
            <c:ext xmlns:c16="http://schemas.microsoft.com/office/drawing/2014/chart" uri="{C3380CC4-5D6E-409C-BE32-E72D297353CC}">
              <c16:uniqueId val="{00000000-C395-45CB-9679-5E6EC29872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C395-45CB-9679-5E6EC29872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181.29</c:v>
                </c:pt>
                <c:pt idx="2">
                  <c:v>176.44</c:v>
                </c:pt>
                <c:pt idx="3">
                  <c:v>174.72</c:v>
                </c:pt>
                <c:pt idx="4">
                  <c:v>153.58000000000001</c:v>
                </c:pt>
              </c:numCache>
            </c:numRef>
          </c:val>
          <c:extLst>
            <c:ext xmlns:c16="http://schemas.microsoft.com/office/drawing/2014/chart" uri="{C3380CC4-5D6E-409C-BE32-E72D297353CC}">
              <c16:uniqueId val="{00000000-6B6A-4395-B23D-8447A3633B3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217.82</c:v>
                </c:pt>
                <c:pt idx="2">
                  <c:v>215.28</c:v>
                </c:pt>
                <c:pt idx="3">
                  <c:v>207.96</c:v>
                </c:pt>
                <c:pt idx="4">
                  <c:v>194.31</c:v>
                </c:pt>
              </c:numCache>
            </c:numRef>
          </c:val>
          <c:smooth val="0"/>
          <c:extLst>
            <c:ext xmlns:c16="http://schemas.microsoft.com/office/drawing/2014/chart" uri="{C3380CC4-5D6E-409C-BE32-E72D297353CC}">
              <c16:uniqueId val="{00000001-6B6A-4395-B23D-8447A3633B3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奈良県　大淀町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7">
        <f>データ!S6</f>
        <v>18030</v>
      </c>
      <c r="AM8" s="67"/>
      <c r="AN8" s="67"/>
      <c r="AO8" s="67"/>
      <c r="AP8" s="67"/>
      <c r="AQ8" s="67"/>
      <c r="AR8" s="67"/>
      <c r="AS8" s="67"/>
      <c r="AT8" s="66">
        <f>データ!T6</f>
        <v>38.1</v>
      </c>
      <c r="AU8" s="66"/>
      <c r="AV8" s="66"/>
      <c r="AW8" s="66"/>
      <c r="AX8" s="66"/>
      <c r="AY8" s="66"/>
      <c r="AZ8" s="66"/>
      <c r="BA8" s="66"/>
      <c r="BB8" s="66">
        <f>データ!U6</f>
        <v>473.23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56.76</v>
      </c>
      <c r="J10" s="66"/>
      <c r="K10" s="66"/>
      <c r="L10" s="66"/>
      <c r="M10" s="66"/>
      <c r="N10" s="66"/>
      <c r="O10" s="66"/>
      <c r="P10" s="66">
        <f>データ!P6</f>
        <v>84.5</v>
      </c>
      <c r="Q10" s="66"/>
      <c r="R10" s="66"/>
      <c r="S10" s="66"/>
      <c r="T10" s="66"/>
      <c r="U10" s="66"/>
      <c r="V10" s="66"/>
      <c r="W10" s="66">
        <f>データ!Q6</f>
        <v>89</v>
      </c>
      <c r="X10" s="66"/>
      <c r="Y10" s="66"/>
      <c r="Z10" s="66"/>
      <c r="AA10" s="66"/>
      <c r="AB10" s="66"/>
      <c r="AC10" s="66"/>
      <c r="AD10" s="67">
        <f>データ!R6</f>
        <v>2736</v>
      </c>
      <c r="AE10" s="67"/>
      <c r="AF10" s="67"/>
      <c r="AG10" s="67"/>
      <c r="AH10" s="67"/>
      <c r="AI10" s="67"/>
      <c r="AJ10" s="67"/>
      <c r="AK10" s="2"/>
      <c r="AL10" s="67">
        <f>データ!V6</f>
        <v>15135</v>
      </c>
      <c r="AM10" s="67"/>
      <c r="AN10" s="67"/>
      <c r="AO10" s="67"/>
      <c r="AP10" s="67"/>
      <c r="AQ10" s="67"/>
      <c r="AR10" s="67"/>
      <c r="AS10" s="67"/>
      <c r="AT10" s="66">
        <f>データ!W6</f>
        <v>4.5599999999999996</v>
      </c>
      <c r="AU10" s="66"/>
      <c r="AV10" s="66"/>
      <c r="AW10" s="66"/>
      <c r="AX10" s="66"/>
      <c r="AY10" s="66"/>
      <c r="AZ10" s="66"/>
      <c r="BA10" s="66"/>
      <c r="BB10" s="66">
        <f>データ!X6</f>
        <v>3319.08</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eBdR6z6LtccmTF6Hvr9ySbZgewE86Pp9dAw8lvNY2ZbVs8aLN0dD8aS4YawXeVibmy48LDX1jcPS1PBJ0+gjmg==" saltValue="TabZMmlHAiOyIYWqa1GX/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294420</v>
      </c>
      <c r="D6" s="33">
        <f t="shared" si="3"/>
        <v>46</v>
      </c>
      <c r="E6" s="33">
        <f t="shared" si="3"/>
        <v>17</v>
      </c>
      <c r="F6" s="33">
        <f t="shared" si="3"/>
        <v>1</v>
      </c>
      <c r="G6" s="33">
        <f t="shared" si="3"/>
        <v>0</v>
      </c>
      <c r="H6" s="33" t="str">
        <f t="shared" si="3"/>
        <v>奈良県　大淀町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56.76</v>
      </c>
      <c r="P6" s="34">
        <f t="shared" si="3"/>
        <v>84.5</v>
      </c>
      <c r="Q6" s="34">
        <f t="shared" si="3"/>
        <v>89</v>
      </c>
      <c r="R6" s="34">
        <f t="shared" si="3"/>
        <v>2736</v>
      </c>
      <c r="S6" s="34">
        <f t="shared" si="3"/>
        <v>18030</v>
      </c>
      <c r="T6" s="34">
        <f t="shared" si="3"/>
        <v>38.1</v>
      </c>
      <c r="U6" s="34">
        <f t="shared" si="3"/>
        <v>473.23</v>
      </c>
      <c r="V6" s="34">
        <f t="shared" si="3"/>
        <v>15135</v>
      </c>
      <c r="W6" s="34">
        <f t="shared" si="3"/>
        <v>4.5599999999999996</v>
      </c>
      <c r="X6" s="34">
        <f t="shared" si="3"/>
        <v>3319.08</v>
      </c>
      <c r="Y6" s="35" t="str">
        <f>IF(Y7="",NA(),Y7)</f>
        <v>-</v>
      </c>
      <c r="Z6" s="35">
        <f t="shared" ref="Z6:AH6" si="4">IF(Z7="",NA(),Z7)</f>
        <v>100.14</v>
      </c>
      <c r="AA6" s="35">
        <f t="shared" si="4"/>
        <v>115.55</v>
      </c>
      <c r="AB6" s="35">
        <f t="shared" si="4"/>
        <v>96.7</v>
      </c>
      <c r="AC6" s="35">
        <f t="shared" si="4"/>
        <v>94.71</v>
      </c>
      <c r="AD6" s="35" t="str">
        <f t="shared" si="4"/>
        <v>-</v>
      </c>
      <c r="AE6" s="35">
        <f t="shared" si="4"/>
        <v>108.56</v>
      </c>
      <c r="AF6" s="35">
        <f t="shared" si="4"/>
        <v>109.12</v>
      </c>
      <c r="AG6" s="35">
        <f t="shared" si="4"/>
        <v>106.85</v>
      </c>
      <c r="AH6" s="35">
        <f t="shared" si="4"/>
        <v>108.11</v>
      </c>
      <c r="AI6" s="34" t="str">
        <f>IF(AI7="","",IF(AI7="-","【-】","【"&amp;SUBSTITUTE(TEXT(AI7,"#,##0.00"),"-","△")&amp;"】"))</f>
        <v>【108.80】</v>
      </c>
      <c r="AJ6" s="35" t="str">
        <f>IF(AJ7="",NA(),AJ7)</f>
        <v>-</v>
      </c>
      <c r="AK6" s="35">
        <f t="shared" ref="AK6:AS6" si="5">IF(AK7="",NA(),AK7)</f>
        <v>1.67</v>
      </c>
      <c r="AL6" s="34">
        <f t="shared" si="5"/>
        <v>0</v>
      </c>
      <c r="AM6" s="34">
        <f t="shared" si="5"/>
        <v>0</v>
      </c>
      <c r="AN6" s="34">
        <f t="shared" si="5"/>
        <v>0</v>
      </c>
      <c r="AO6" s="35" t="str">
        <f t="shared" si="5"/>
        <v>-</v>
      </c>
      <c r="AP6" s="35">
        <f t="shared" si="5"/>
        <v>100.32</v>
      </c>
      <c r="AQ6" s="35">
        <f t="shared" si="5"/>
        <v>116.49</v>
      </c>
      <c r="AR6" s="35">
        <f t="shared" si="5"/>
        <v>92.92</v>
      </c>
      <c r="AS6" s="35">
        <f t="shared" si="5"/>
        <v>86.54</v>
      </c>
      <c r="AT6" s="34" t="str">
        <f>IF(AT7="","",IF(AT7="-","【-】","【"&amp;SUBSTITUTE(TEXT(AT7,"#,##0.00"),"-","△")&amp;"】"))</f>
        <v>【4.27】</v>
      </c>
      <c r="AU6" s="35" t="str">
        <f>IF(AU7="",NA(),AU7)</f>
        <v>-</v>
      </c>
      <c r="AV6" s="35">
        <f t="shared" ref="AV6:BD6" si="6">IF(AV7="",NA(),AV7)</f>
        <v>20.260000000000002</v>
      </c>
      <c r="AW6" s="35">
        <f t="shared" si="6"/>
        <v>44.93</v>
      </c>
      <c r="AX6" s="35">
        <f t="shared" si="6"/>
        <v>50.41</v>
      </c>
      <c r="AY6" s="35">
        <f t="shared" si="6"/>
        <v>65.83</v>
      </c>
      <c r="AZ6" s="35" t="str">
        <f t="shared" si="6"/>
        <v>-</v>
      </c>
      <c r="BA6" s="35">
        <f t="shared" si="6"/>
        <v>49.23</v>
      </c>
      <c r="BB6" s="35">
        <f t="shared" si="6"/>
        <v>44.37</v>
      </c>
      <c r="BC6" s="35">
        <f t="shared" si="6"/>
        <v>50.66</v>
      </c>
      <c r="BD6" s="35">
        <f t="shared" si="6"/>
        <v>62.25</v>
      </c>
      <c r="BE6" s="34" t="str">
        <f>IF(BE7="","",IF(BE7="-","【-】","【"&amp;SUBSTITUTE(TEXT(BE7,"#,##0.00"),"-","△")&amp;"】"))</f>
        <v>【66.41】</v>
      </c>
      <c r="BF6" s="35" t="str">
        <f>IF(BF7="",NA(),BF7)</f>
        <v>-</v>
      </c>
      <c r="BG6" s="35">
        <f t="shared" ref="BG6:BO6" si="7">IF(BG7="",NA(),BG7)</f>
        <v>1491.23</v>
      </c>
      <c r="BH6" s="35">
        <f t="shared" si="7"/>
        <v>1482.42</v>
      </c>
      <c r="BI6" s="35">
        <f t="shared" si="7"/>
        <v>1466.83</v>
      </c>
      <c r="BJ6" s="35">
        <f t="shared" si="7"/>
        <v>1459.51</v>
      </c>
      <c r="BK6" s="35" t="str">
        <f t="shared" si="7"/>
        <v>-</v>
      </c>
      <c r="BL6" s="35">
        <f t="shared" si="7"/>
        <v>1136.5</v>
      </c>
      <c r="BM6" s="35">
        <f t="shared" si="7"/>
        <v>1118.56</v>
      </c>
      <c r="BN6" s="35">
        <f t="shared" si="7"/>
        <v>1111.31</v>
      </c>
      <c r="BO6" s="35">
        <f t="shared" si="7"/>
        <v>966.33</v>
      </c>
      <c r="BP6" s="34" t="str">
        <f>IF(BP7="","",IF(BP7="-","【-】","【"&amp;SUBSTITUTE(TEXT(BP7,"#,##0.00"),"-","△")&amp;"】"))</f>
        <v>【707.33】</v>
      </c>
      <c r="BQ6" s="35" t="str">
        <f>IF(BQ7="",NA(),BQ7)</f>
        <v>-</v>
      </c>
      <c r="BR6" s="35">
        <f t="shared" ref="BR6:BZ6" si="8">IF(BR7="",NA(),BR7)</f>
        <v>74.33</v>
      </c>
      <c r="BS6" s="35">
        <f t="shared" si="8"/>
        <v>76.260000000000005</v>
      </c>
      <c r="BT6" s="35">
        <f t="shared" si="8"/>
        <v>78.209999999999994</v>
      </c>
      <c r="BU6" s="35">
        <f t="shared" si="8"/>
        <v>89.35</v>
      </c>
      <c r="BV6" s="35" t="str">
        <f t="shared" si="8"/>
        <v>-</v>
      </c>
      <c r="BW6" s="35">
        <f t="shared" si="8"/>
        <v>71.650000000000006</v>
      </c>
      <c r="BX6" s="35">
        <f t="shared" si="8"/>
        <v>72.33</v>
      </c>
      <c r="BY6" s="35">
        <f t="shared" si="8"/>
        <v>75.540000000000006</v>
      </c>
      <c r="BZ6" s="35">
        <f t="shared" si="8"/>
        <v>81.739999999999995</v>
      </c>
      <c r="CA6" s="34" t="str">
        <f>IF(CA7="","",IF(CA7="-","【-】","【"&amp;SUBSTITUTE(TEXT(CA7,"#,##0.00"),"-","△")&amp;"】"))</f>
        <v>【101.26】</v>
      </c>
      <c r="CB6" s="35" t="str">
        <f>IF(CB7="",NA(),CB7)</f>
        <v>-</v>
      </c>
      <c r="CC6" s="35">
        <f t="shared" ref="CC6:CK6" si="9">IF(CC7="",NA(),CC7)</f>
        <v>181.29</v>
      </c>
      <c r="CD6" s="35">
        <f t="shared" si="9"/>
        <v>176.44</v>
      </c>
      <c r="CE6" s="35">
        <f t="shared" si="9"/>
        <v>174.72</v>
      </c>
      <c r="CF6" s="35">
        <f t="shared" si="9"/>
        <v>153.58000000000001</v>
      </c>
      <c r="CG6" s="35" t="str">
        <f t="shared" si="9"/>
        <v>-</v>
      </c>
      <c r="CH6" s="35">
        <f t="shared" si="9"/>
        <v>217.82</v>
      </c>
      <c r="CI6" s="35">
        <f t="shared" si="9"/>
        <v>215.28</v>
      </c>
      <c r="CJ6" s="35">
        <f t="shared" si="9"/>
        <v>207.96</v>
      </c>
      <c r="CK6" s="35">
        <f t="shared" si="9"/>
        <v>194.31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f t="shared" si="10"/>
        <v>54.44</v>
      </c>
      <c r="CT6" s="35">
        <f t="shared" si="10"/>
        <v>54.67</v>
      </c>
      <c r="CU6" s="35">
        <f t="shared" si="10"/>
        <v>53.51</v>
      </c>
      <c r="CV6" s="35">
        <f t="shared" si="10"/>
        <v>53.5</v>
      </c>
      <c r="CW6" s="34" t="str">
        <f>IF(CW7="","",IF(CW7="-","【-】","【"&amp;SUBSTITUTE(TEXT(CW7,"#,##0.00"),"-","△")&amp;"】"))</f>
        <v>【60.13】</v>
      </c>
      <c r="CX6" s="35" t="str">
        <f>IF(CX7="",NA(),CX7)</f>
        <v>-</v>
      </c>
      <c r="CY6" s="35">
        <f t="shared" ref="CY6:DG6" si="11">IF(CY7="",NA(),CY7)</f>
        <v>86.7</v>
      </c>
      <c r="CZ6" s="35">
        <f t="shared" si="11"/>
        <v>87.13</v>
      </c>
      <c r="DA6" s="35">
        <f t="shared" si="11"/>
        <v>87.2</v>
      </c>
      <c r="DB6" s="35">
        <f t="shared" si="11"/>
        <v>87.07</v>
      </c>
      <c r="DC6" s="35" t="str">
        <f t="shared" si="11"/>
        <v>-</v>
      </c>
      <c r="DD6" s="35">
        <f t="shared" si="11"/>
        <v>84.2</v>
      </c>
      <c r="DE6" s="35">
        <f t="shared" si="11"/>
        <v>83.8</v>
      </c>
      <c r="DF6" s="35">
        <f t="shared" si="11"/>
        <v>83.91</v>
      </c>
      <c r="DG6" s="35">
        <f t="shared" si="11"/>
        <v>83.51</v>
      </c>
      <c r="DH6" s="34" t="str">
        <f>IF(DH7="","",IF(DH7="-","【-】","【"&amp;SUBSTITUTE(TEXT(DH7,"#,##0.00"),"-","△")&amp;"】"))</f>
        <v>【95.06】</v>
      </c>
      <c r="DI6" s="35" t="str">
        <f>IF(DI7="",NA(),DI7)</f>
        <v>-</v>
      </c>
      <c r="DJ6" s="35">
        <f t="shared" ref="DJ6:DR6" si="12">IF(DJ7="",NA(),DJ7)</f>
        <v>2.4500000000000002</v>
      </c>
      <c r="DK6" s="35">
        <f t="shared" si="12"/>
        <v>4.8600000000000003</v>
      </c>
      <c r="DL6" s="35">
        <f t="shared" si="12"/>
        <v>7.16</v>
      </c>
      <c r="DM6" s="35">
        <f t="shared" si="12"/>
        <v>9.34</v>
      </c>
      <c r="DN6" s="35" t="str">
        <f t="shared" si="12"/>
        <v>-</v>
      </c>
      <c r="DO6" s="35">
        <f t="shared" si="12"/>
        <v>21.28</v>
      </c>
      <c r="DP6" s="35">
        <f t="shared" si="12"/>
        <v>23.95</v>
      </c>
      <c r="DQ6" s="35">
        <f t="shared" si="12"/>
        <v>21.09</v>
      </c>
      <c r="DR6" s="35">
        <f t="shared" si="12"/>
        <v>21.16</v>
      </c>
      <c r="DS6" s="34" t="str">
        <f>IF(DS7="","",IF(DS7="-","【-】","【"&amp;SUBSTITUTE(TEXT(DS7,"#,##0.00"),"-","△")&amp;"】"))</f>
        <v>【38.13】</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【5.37】</v>
      </c>
      <c r="EE6" s="35" t="str">
        <f>IF(EE7="",NA(),EE7)</f>
        <v>-</v>
      </c>
      <c r="EF6" s="34">
        <f t="shared" ref="EF6:EN6" si="14">IF(EF7="",NA(),EF7)</f>
        <v>0</v>
      </c>
      <c r="EG6" s="34">
        <f t="shared" si="14"/>
        <v>0</v>
      </c>
      <c r="EH6" s="34">
        <f t="shared" si="14"/>
        <v>0</v>
      </c>
      <c r="EI6" s="34">
        <f t="shared" si="14"/>
        <v>0</v>
      </c>
      <c r="EJ6" s="35" t="str">
        <f t="shared" si="14"/>
        <v>-</v>
      </c>
      <c r="EK6" s="35">
        <f t="shared" si="14"/>
        <v>0.04</v>
      </c>
      <c r="EL6" s="35">
        <f t="shared" si="14"/>
        <v>0.11</v>
      </c>
      <c r="EM6" s="35">
        <f t="shared" si="14"/>
        <v>0.15</v>
      </c>
      <c r="EN6" s="35">
        <f t="shared" si="14"/>
        <v>0.16</v>
      </c>
      <c r="EO6" s="34" t="str">
        <f>IF(EO7="","",IF(EO7="-","【-】","【"&amp;SUBSTITUTE(TEXT(EO7,"#,##0.00"),"-","△")&amp;"】"))</f>
        <v>【0.23】</v>
      </c>
    </row>
    <row r="7" spans="1:148" s="36" customFormat="1" x14ac:dyDescent="0.15">
      <c r="A7" s="28"/>
      <c r="B7" s="37">
        <v>2017</v>
      </c>
      <c r="C7" s="37">
        <v>294420</v>
      </c>
      <c r="D7" s="37">
        <v>46</v>
      </c>
      <c r="E7" s="37">
        <v>17</v>
      </c>
      <c r="F7" s="37">
        <v>1</v>
      </c>
      <c r="G7" s="37">
        <v>0</v>
      </c>
      <c r="H7" s="37" t="s">
        <v>108</v>
      </c>
      <c r="I7" s="37" t="s">
        <v>109</v>
      </c>
      <c r="J7" s="37" t="s">
        <v>110</v>
      </c>
      <c r="K7" s="37" t="s">
        <v>111</v>
      </c>
      <c r="L7" s="37" t="s">
        <v>112</v>
      </c>
      <c r="M7" s="37" t="s">
        <v>113</v>
      </c>
      <c r="N7" s="38" t="s">
        <v>114</v>
      </c>
      <c r="O7" s="38">
        <v>56.76</v>
      </c>
      <c r="P7" s="38">
        <v>84.5</v>
      </c>
      <c r="Q7" s="38">
        <v>89</v>
      </c>
      <c r="R7" s="38">
        <v>2736</v>
      </c>
      <c r="S7" s="38">
        <v>18030</v>
      </c>
      <c r="T7" s="38">
        <v>38.1</v>
      </c>
      <c r="U7" s="38">
        <v>473.23</v>
      </c>
      <c r="V7" s="38">
        <v>15135</v>
      </c>
      <c r="W7" s="38">
        <v>4.5599999999999996</v>
      </c>
      <c r="X7" s="38">
        <v>3319.08</v>
      </c>
      <c r="Y7" s="38" t="s">
        <v>114</v>
      </c>
      <c r="Z7" s="38">
        <v>100.14</v>
      </c>
      <c r="AA7" s="38">
        <v>115.55</v>
      </c>
      <c r="AB7" s="38">
        <v>96.7</v>
      </c>
      <c r="AC7" s="38">
        <v>94.71</v>
      </c>
      <c r="AD7" s="38" t="s">
        <v>114</v>
      </c>
      <c r="AE7" s="38">
        <v>108.56</v>
      </c>
      <c r="AF7" s="38">
        <v>109.12</v>
      </c>
      <c r="AG7" s="38">
        <v>106.85</v>
      </c>
      <c r="AH7" s="38">
        <v>108.11</v>
      </c>
      <c r="AI7" s="38">
        <v>108.8</v>
      </c>
      <c r="AJ7" s="38" t="s">
        <v>114</v>
      </c>
      <c r="AK7" s="38">
        <v>1.67</v>
      </c>
      <c r="AL7" s="38">
        <v>0</v>
      </c>
      <c r="AM7" s="38">
        <v>0</v>
      </c>
      <c r="AN7" s="38">
        <v>0</v>
      </c>
      <c r="AO7" s="38" t="s">
        <v>114</v>
      </c>
      <c r="AP7" s="38">
        <v>100.32</v>
      </c>
      <c r="AQ7" s="38">
        <v>116.49</v>
      </c>
      <c r="AR7" s="38">
        <v>92.92</v>
      </c>
      <c r="AS7" s="38">
        <v>86.54</v>
      </c>
      <c r="AT7" s="38">
        <v>4.2699999999999996</v>
      </c>
      <c r="AU7" s="38" t="s">
        <v>114</v>
      </c>
      <c r="AV7" s="38">
        <v>20.260000000000002</v>
      </c>
      <c r="AW7" s="38">
        <v>44.93</v>
      </c>
      <c r="AX7" s="38">
        <v>50.41</v>
      </c>
      <c r="AY7" s="38">
        <v>65.83</v>
      </c>
      <c r="AZ7" s="38" t="s">
        <v>114</v>
      </c>
      <c r="BA7" s="38">
        <v>49.23</v>
      </c>
      <c r="BB7" s="38">
        <v>44.37</v>
      </c>
      <c r="BC7" s="38">
        <v>50.66</v>
      </c>
      <c r="BD7" s="38">
        <v>62.25</v>
      </c>
      <c r="BE7" s="38">
        <v>66.41</v>
      </c>
      <c r="BF7" s="38" t="s">
        <v>114</v>
      </c>
      <c r="BG7" s="38">
        <v>1491.23</v>
      </c>
      <c r="BH7" s="38">
        <v>1482.42</v>
      </c>
      <c r="BI7" s="38">
        <v>1466.83</v>
      </c>
      <c r="BJ7" s="38">
        <v>1459.51</v>
      </c>
      <c r="BK7" s="38" t="s">
        <v>114</v>
      </c>
      <c r="BL7" s="38">
        <v>1136.5</v>
      </c>
      <c r="BM7" s="38">
        <v>1118.56</v>
      </c>
      <c r="BN7" s="38">
        <v>1111.31</v>
      </c>
      <c r="BO7" s="38">
        <v>966.33</v>
      </c>
      <c r="BP7" s="38">
        <v>707.33</v>
      </c>
      <c r="BQ7" s="38" t="s">
        <v>114</v>
      </c>
      <c r="BR7" s="38">
        <v>74.33</v>
      </c>
      <c r="BS7" s="38">
        <v>76.260000000000005</v>
      </c>
      <c r="BT7" s="38">
        <v>78.209999999999994</v>
      </c>
      <c r="BU7" s="38">
        <v>89.35</v>
      </c>
      <c r="BV7" s="38" t="s">
        <v>114</v>
      </c>
      <c r="BW7" s="38">
        <v>71.650000000000006</v>
      </c>
      <c r="BX7" s="38">
        <v>72.33</v>
      </c>
      <c r="BY7" s="38">
        <v>75.540000000000006</v>
      </c>
      <c r="BZ7" s="38">
        <v>81.739999999999995</v>
      </c>
      <c r="CA7" s="38">
        <v>101.26</v>
      </c>
      <c r="CB7" s="38" t="s">
        <v>114</v>
      </c>
      <c r="CC7" s="38">
        <v>181.29</v>
      </c>
      <c r="CD7" s="38">
        <v>176.44</v>
      </c>
      <c r="CE7" s="38">
        <v>174.72</v>
      </c>
      <c r="CF7" s="38">
        <v>153.58000000000001</v>
      </c>
      <c r="CG7" s="38" t="s">
        <v>114</v>
      </c>
      <c r="CH7" s="38">
        <v>217.82</v>
      </c>
      <c r="CI7" s="38">
        <v>215.28</v>
      </c>
      <c r="CJ7" s="38">
        <v>207.96</v>
      </c>
      <c r="CK7" s="38">
        <v>194.31</v>
      </c>
      <c r="CL7" s="38">
        <v>136.38999999999999</v>
      </c>
      <c r="CM7" s="38" t="s">
        <v>114</v>
      </c>
      <c r="CN7" s="38" t="s">
        <v>114</v>
      </c>
      <c r="CO7" s="38" t="s">
        <v>114</v>
      </c>
      <c r="CP7" s="38" t="s">
        <v>114</v>
      </c>
      <c r="CQ7" s="38" t="s">
        <v>114</v>
      </c>
      <c r="CR7" s="38" t="s">
        <v>114</v>
      </c>
      <c r="CS7" s="38">
        <v>54.44</v>
      </c>
      <c r="CT7" s="38">
        <v>54.67</v>
      </c>
      <c r="CU7" s="38">
        <v>53.51</v>
      </c>
      <c r="CV7" s="38">
        <v>53.5</v>
      </c>
      <c r="CW7" s="38">
        <v>60.13</v>
      </c>
      <c r="CX7" s="38" t="s">
        <v>114</v>
      </c>
      <c r="CY7" s="38">
        <v>86.7</v>
      </c>
      <c r="CZ7" s="38">
        <v>87.13</v>
      </c>
      <c r="DA7" s="38">
        <v>87.2</v>
      </c>
      <c r="DB7" s="38">
        <v>87.07</v>
      </c>
      <c r="DC7" s="38" t="s">
        <v>114</v>
      </c>
      <c r="DD7" s="38">
        <v>84.2</v>
      </c>
      <c r="DE7" s="38">
        <v>83.8</v>
      </c>
      <c r="DF7" s="38">
        <v>83.91</v>
      </c>
      <c r="DG7" s="38">
        <v>83.51</v>
      </c>
      <c r="DH7" s="38">
        <v>95.06</v>
      </c>
      <c r="DI7" s="38" t="s">
        <v>114</v>
      </c>
      <c r="DJ7" s="38">
        <v>2.4500000000000002</v>
      </c>
      <c r="DK7" s="38">
        <v>4.8600000000000003</v>
      </c>
      <c r="DL7" s="38">
        <v>7.16</v>
      </c>
      <c r="DM7" s="38">
        <v>9.34</v>
      </c>
      <c r="DN7" s="38" t="s">
        <v>114</v>
      </c>
      <c r="DO7" s="38">
        <v>21.28</v>
      </c>
      <c r="DP7" s="38">
        <v>23.95</v>
      </c>
      <c r="DQ7" s="38">
        <v>21.09</v>
      </c>
      <c r="DR7" s="38">
        <v>21.16</v>
      </c>
      <c r="DS7" s="38">
        <v>38.130000000000003</v>
      </c>
      <c r="DT7" s="38" t="s">
        <v>114</v>
      </c>
      <c r="DU7" s="38">
        <v>0</v>
      </c>
      <c r="DV7" s="38">
        <v>0</v>
      </c>
      <c r="DW7" s="38">
        <v>0</v>
      </c>
      <c r="DX7" s="38">
        <v>0</v>
      </c>
      <c r="DY7" s="38" t="s">
        <v>114</v>
      </c>
      <c r="DZ7" s="38">
        <v>0</v>
      </c>
      <c r="EA7" s="38">
        <v>0</v>
      </c>
      <c r="EB7" s="38">
        <v>0</v>
      </c>
      <c r="EC7" s="38">
        <v>0</v>
      </c>
      <c r="ED7" s="38">
        <v>5.37</v>
      </c>
      <c r="EE7" s="38" t="s">
        <v>114</v>
      </c>
      <c r="EF7" s="38">
        <v>0</v>
      </c>
      <c r="EG7" s="38">
        <v>0</v>
      </c>
      <c r="EH7" s="38">
        <v>0</v>
      </c>
      <c r="EI7" s="38">
        <v>0</v>
      </c>
      <c r="EJ7" s="38" t="s">
        <v>114</v>
      </c>
      <c r="EK7" s="38">
        <v>0.04</v>
      </c>
      <c r="EL7" s="38">
        <v>0.11</v>
      </c>
      <c r="EM7" s="38">
        <v>0.15</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OY031151</cp:lastModifiedBy>
  <cp:lastPrinted>2019-01-29T08:36:10Z</cp:lastPrinted>
  <dcterms:created xsi:type="dcterms:W3CDTF">2018-12-03T08:50:35Z</dcterms:created>
  <dcterms:modified xsi:type="dcterms:W3CDTF">2019-01-29T10:57:11Z</dcterms:modified>
  <cp:category/>
</cp:coreProperties>
</file>